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X:\水道課\☆四戸業務データ\yasumuraデータ\07　その他（提出物）\20220107経営比較分析表の分析等\03公表関係\03公表\元データ\"/>
    </mc:Choice>
  </mc:AlternateContent>
  <xr:revisionPtr revIDLastSave="0" documentId="13_ncr:1_{6C9B7608-FF91-4C51-A72B-31DDA8FF4B0C}" xr6:coauthVersionLast="36" xr6:coauthVersionMax="36" xr10:uidLastSave="{00000000-0000-0000-0000-000000000000}"/>
  <workbookProtection workbookAlgorithmName="SHA-512" workbookHashValue="faW0/0lEdQAr6YX8QpvMQG9lr5UB81f9jTzdMkq3EhWF081wYKDcyq2FtLd33rIVyWOeLpIjztnmJs1jErgE8Q==" workbookSaltValue="jc2rvLLRiByj26WJ8FRUfw==" workbookSpinCount="100000" lockStructure="1"/>
  <bookViews>
    <workbookView xWindow="0" yWindow="0" windowWidth="192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<sst xmlns="http://schemas.openxmlformats.org/spreadsheetml/2006/main" count="228" uniqueCount="115">
  <si>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</si>
  <si>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</si>
  <si>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</si>
  <si>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</si>
  <si>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</si>
  <si>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</si>
  <si>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</si>
  <si>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</si>
  <si>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</si>
  <si>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</si>
  <si>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</si>
  <si>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</si>
  <si>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</si>
  <si>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</si>
  <si>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</si>
  <si>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</si>
  <si>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</si>
  <si>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</si>
  <si>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</si>
  <si>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</si>
  <si>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</si>
  <si>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</si>
  <si>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</si>
  <si>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</si>
  <si>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</si>
  <si>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</si>
  <si>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</si>
  <si>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</si>
  <si>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</si>
  <si>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</si>
  <si>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</si>
  <si>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</si>
  <si>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</si>
  <si>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</si>
  <si>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</si>
  <si>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</si>
  <si>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</si>
  <si>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</si>
  <si>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</si>
  <si>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</si>
  <si>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</si>
  <si>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</si>
  <si>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</si>
  <si>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</si>
  <si>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</si>
  <si>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</si>
  <si>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</si>
  <si>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</si>
  <si>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</si>
  <si>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</si>
  <si>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</si>
  <si>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</si>
  <si>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</si>
  <si>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</si>
  <si>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</si>
  <si>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</si>
  <si>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</si>
  <si>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</si>
  <si>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</si>
  <si>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</si>
  <si>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</si>
  <si>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</si>
  <si>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</si>
  <si>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</si>
  <si>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</si>
  <si>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</si>
  <si>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</si>
  <si>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</si>
  <si>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</si>
  <si>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</si>
  <si>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</si>
  <si>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</si>
  <si>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</si>
  <si>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</si>
  <si>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</si>
  <si>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</si>
  <si>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</si>
  <si>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</si>
  <si>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</si>
  <si>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</si>
  <si>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</si>
  <si>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</si>
  <si>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</si>
  <si>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</si>
  <si>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</si>
  <si>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</si>
  <si>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</si>
  <si>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</si>
  <si>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</si>
  <si>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</si>
  <si>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</si>
  <si>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</si>
  <si>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</si>
  <si>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野辺地町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</si>
  <si>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</si>
  <si>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</si>
  <si>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</si>
  <si>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</si>
  <si>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</si>
  <si>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</si>
  <si>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</si>
  <si>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</si>
  <si>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</si>
  <si>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</si>
  <si>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</si>
  <si>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</si>
  <si>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</si>
  <si>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</si>
  <si>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</si>
  <si>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</si>
  <si>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</si>
  <si>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</si>
  <si>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【現状分析】
①経常収支比率について、類似団体平均値と全国平均値を若干上回っている。近年、経常収支比率はほぼ横ばい傾向にある。
②累積欠損金比率について、直近１０年間では欠損金が発生していない。
③流動比率について、全国平均値は上回っているが、類似団体平均値は下回っている。しかしながら、年々増加傾向にはある。
④企業債残高対給水収益比率について、給水収益は町内の大口事業者の水需要が高まったことにより、令和元年度より約1,800千円増加した。企業債残高については減少傾向にあるため、令和元年度より数値が改善した。
⑤料金回収率について、全国平均値及び類似団体平均値を上回っており、適切な料金回収ができている。
⑥給水原価について、全国平均値及び類似団体平均値よりも低い。
⑦施設利用率について、全国平均値及び類似団体平均値を下回っている。これは人口の減少と遊休状態の施設があるためだと考えられる。
⑧有収率について、全国平均値及び類似団体平均値を下回っているが、令和元年度から漏水調査を実施し修繕等の対応を行っており対策は講じている。
【課題分析】
人口が減少傾向であるが、令和2年度は大口事業者の水需要の高まりによって給水収益が増加した。しかし、継続的に続く保証はない。そのため、さらなる経費の節減、漏水調査等の継続実施や水道料金の改定も視野に入れた検討を行っていく。</t>
    <rPh sb="114" eb="116">
      <t>ウワマワ</t>
    </rPh>
    <rPh sb="202" eb="204">
      <t>レイワ</t>
    </rPh>
    <rPh sb="204" eb="205">
      <t>モト</t>
    </rPh>
    <rPh sb="242" eb="244">
      <t>レイワ</t>
    </rPh>
    <rPh sb="244" eb="245">
      <t>モト</t>
    </rPh>
    <rPh sb="432" eb="434">
      <t>レイワ</t>
    </rPh>
    <rPh sb="434" eb="435">
      <t>モト</t>
    </rPh>
    <rPh sb="435" eb="437">
      <t>ネンド</t>
    </rPh>
    <rPh sb="454" eb="455">
      <t>オコナ</t>
    </rPh>
    <rPh sb="459" eb="461">
      <t>タイサク</t>
    </rPh>
    <rPh sb="462" eb="463">
      <t>コウ</t>
    </rPh>
    <rPh sb="558" eb="560">
      <t>ケイゾク</t>
    </rPh>
    <rPh sb="560" eb="562">
      <t>ジッシ</t>
    </rPh>
    <phoneticPr fontId="4"/>
  </si>
  <si>
    <t>【現状分析】
①有形固定資産減価償却率について、全国平均値及び類似団体平均値を上回っており、また、数値も年々増加しているため、法定耐用年数に近い施設等が多く存在していることがわかる。
②管路経年化率について、40年を超えた管路が総延長の約26％存在しており、年々増加している。また、全国平均値及び類似団体平均値よりも高い比率であり、管路の老朽化が顕著である。
③管路更新率について、施設の更新事業の方を優先的に実施しているため、ここ数年、管路更新事業については実施していない状態である。
【課題分析】
法定耐用年数を超えている又は法定耐用年数に近い施設の統廃合・改修や配水管等の長寿命化を図り、適切な資産管理を行っていく必要がある。また老朽化等により配水管内で漏水が起こっているため、令和元年度より漏水調査に力を入れ有収率向上対策としている。</t>
    <rPh sb="191" eb="193">
      <t>シセツ</t>
    </rPh>
    <rPh sb="194" eb="196">
      <t>コウシン</t>
    </rPh>
    <rPh sb="196" eb="198">
      <t>ジギョウ</t>
    </rPh>
    <rPh sb="199" eb="200">
      <t>ホウ</t>
    </rPh>
    <rPh sb="201" eb="204">
      <t>ユウセンテキ</t>
    </rPh>
    <rPh sb="205" eb="207">
      <t>ジッシ</t>
    </rPh>
    <phoneticPr fontId="4"/>
  </si>
  <si>
    <r>
      <t>経営の健全性・効率性については、施設利用率・有収率の項目が、全国平均値及び類似団体平均値を下回っており、その他の項目については、</t>
    </r>
    <r>
      <rPr>
        <sz val="10"/>
        <rFont val="ＭＳ ゴシック"/>
        <family val="3"/>
        <charset val="128"/>
      </rPr>
      <t>おおむね全</t>
    </r>
    <r>
      <rPr>
        <sz val="10"/>
        <color theme="1"/>
        <rFont val="ＭＳ ゴシック"/>
        <family val="3"/>
        <charset val="128"/>
      </rPr>
      <t>国平均値及び類似団体平均値より優れた数値となっている。
施設利用率を増加させるためには、遊休状態の施設への対応方法に関する検討を進めていく必要がある。
また、有収率向上対策として令和元年度から漏水箇所を特定するための調査を実施していることにより、数値はほぼ横ばいで推移している。
施設や管路の老朽化については、法定耐用年数に近い管路等の更新ができていない現状である。
現在、人口が減少傾向であり、併せて施設等の老朽化についても進んでいく。計画的に施設や管路の更新をしていくためにも、さらなる経費の節減、継続的な有収率向上対策、水道料金の改定、施設の統廃合等、様々な事項について検討を行いながら対策を講じ、適切な水道事業運営を行っていく必要がある。</t>
    </r>
    <rPh sb="84" eb="85">
      <t>スグ</t>
    </rPh>
    <rPh sb="87" eb="89">
      <t>スウチ</t>
    </rPh>
    <rPh sb="197" eb="198">
      <t>ヨコ</t>
    </rPh>
    <rPh sb="201" eb="203">
      <t>スイイ</t>
    </rPh>
    <rPh sb="253" eb="255">
      <t>ゲンザイ</t>
    </rPh>
    <rPh sb="259" eb="261">
      <t>ゲンショウ</t>
    </rPh>
    <rPh sb="261" eb="26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</si>
</sst>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8C-4DC1-9BEA-14BE431D793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CB8C-4DC1-9BEA-14BE431D793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45.85</c:v>
                </c:pt>
                <c:pt idx="1">
                  <c:v>45.87</c:v>
                </c:pt>
                <c:pt idx="2">
                  <c:v>47.85</c:v>
                </c:pt>
                <c:pt idx="3">
                  <c:v>42.2</c:v>
                </c:pt>
                <c:pt idx="4">
                  <c:v>42.76</c:v>
                </c:pt>
              </c:numCache>
            </c:numRef>
          </c:val>
          <c:extLst>
            <c:ext xmlns:c16="http://schemas.microsoft.com/office/drawing/2014/chart" uri="{C3380CC4-5D6E-409C-BE32-E72D297353CC}">
              <c16:uniqueId val="{00000000-B413-428E-B7B1-79F6EC3269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B413-428E-B7B1-79F6EC3269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71.709999999999994</c:v>
                </c:pt>
                <c:pt idx="1">
                  <c:v>70.62</c:v>
                </c:pt>
                <c:pt idx="2">
                  <c:v>67.39</c:v>
                </c:pt>
                <c:pt idx="3">
                  <c:v>77.81</c:v>
                </c:pt>
                <c:pt idx="4">
                  <c:v>76.7</c:v>
                </c:pt>
              </c:numCache>
            </c:numRef>
          </c:val>
          <c:extLst>
            <c:ext xmlns:c16="http://schemas.microsoft.com/office/drawing/2014/chart" uri="{C3380CC4-5D6E-409C-BE32-E72D297353CC}">
              <c16:uniqueId val="{00000000-AA31-4710-9F9B-A738F432D9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AA31-4710-9F9B-A738F432D9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117.34</c:v>
                </c:pt>
                <c:pt idx="1">
                  <c:v>116.81</c:v>
                </c:pt>
                <c:pt idx="2">
                  <c:v>111.47</c:v>
                </c:pt>
                <c:pt idx="3">
                  <c:v>113.88</c:v>
                </c:pt>
                <c:pt idx="4">
                  <c:v>112.47</c:v>
                </c:pt>
              </c:numCache>
            </c:numRef>
          </c:val>
          <c:extLst>
            <c:ext xmlns:c16="http://schemas.microsoft.com/office/drawing/2014/chart" uri="{C3380CC4-5D6E-409C-BE32-E72D297353CC}">
              <c16:uniqueId val="{00000000-B432-494C-8384-2FED93CE706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B432-494C-8384-2FED93CE706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54.68</c:v>
                </c:pt>
                <c:pt idx="1">
                  <c:v>56.1</c:v>
                </c:pt>
                <c:pt idx="2">
                  <c:v>57.4</c:v>
                </c:pt>
                <c:pt idx="3">
                  <c:v>59.01</c:v>
                </c:pt>
                <c:pt idx="4">
                  <c:v>60.78</c:v>
                </c:pt>
              </c:numCache>
            </c:numRef>
          </c:val>
          <c:extLst>
            <c:ext xmlns:c16="http://schemas.microsoft.com/office/drawing/2014/chart" uri="{C3380CC4-5D6E-409C-BE32-E72D297353CC}">
              <c16:uniqueId val="{00000000-3659-4EF7-969B-DFFF4DC08D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3659-4EF7-969B-DFFF4DC08D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10.050000000000001</c:v>
                </c:pt>
                <c:pt idx="2">
                  <c:v>14.52</c:v>
                </c:pt>
                <c:pt idx="3">
                  <c:v>22.32</c:v>
                </c:pt>
                <c:pt idx="4">
                  <c:v>26.04</c:v>
                </c:pt>
              </c:numCache>
            </c:numRef>
          </c:val>
          <c:extLst>
            <c:ext xmlns:c16="http://schemas.microsoft.com/office/drawing/2014/chart" uri="{C3380CC4-5D6E-409C-BE32-E72D297353CC}">
              <c16:uniqueId val="{00000000-A15B-4F8E-B1A1-3966BC834C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A15B-4F8E-B1A1-3966BC834C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C2-48FF-9328-A958989005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29C2-48FF-9328-A958989005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231.62</c:v>
                </c:pt>
                <c:pt idx="1">
                  <c:v>252.44</c:v>
                </c:pt>
                <c:pt idx="2">
                  <c:v>256.83</c:v>
                </c:pt>
                <c:pt idx="3">
                  <c:v>260.16000000000003</c:v>
                </c:pt>
                <c:pt idx="4">
                  <c:v>264.62</c:v>
                </c:pt>
              </c:numCache>
            </c:numRef>
          </c:val>
          <c:extLst>
            <c:ext xmlns:c16="http://schemas.microsoft.com/office/drawing/2014/chart" uri="{C3380CC4-5D6E-409C-BE32-E72D297353CC}">
              <c16:uniqueId val="{00000000-7470-434E-AFEA-5BD0143BAB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7470-434E-AFEA-5BD0143BAB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526.51</c:v>
                </c:pt>
                <c:pt idx="1">
                  <c:v>516.20000000000005</c:v>
                </c:pt>
                <c:pt idx="2">
                  <c:v>495.27</c:v>
                </c:pt>
                <c:pt idx="3">
                  <c:v>452.68</c:v>
                </c:pt>
                <c:pt idx="4">
                  <c:v>418.06</c:v>
                </c:pt>
              </c:numCache>
            </c:numRef>
          </c:val>
          <c:extLst>
            <c:ext xmlns:c16="http://schemas.microsoft.com/office/drawing/2014/chart" uri="{C3380CC4-5D6E-409C-BE32-E72D297353CC}">
              <c16:uniqueId val="{00000000-77C5-4C42-98C2-BA7F7760B3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77C5-4C42-98C2-BA7F7760B3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116.53</c:v>
                </c:pt>
                <c:pt idx="1">
                  <c:v>115.72</c:v>
                </c:pt>
                <c:pt idx="2">
                  <c:v>110.67</c:v>
                </c:pt>
                <c:pt idx="3">
                  <c:v>113.08</c:v>
                </c:pt>
                <c:pt idx="4">
                  <c:v>111.21</c:v>
                </c:pt>
              </c:numCache>
            </c:numRef>
          </c:val>
          <c:extLst>
            <c:ext xmlns:c16="http://schemas.microsoft.com/office/drawing/2014/chart" uri="{C3380CC4-5D6E-409C-BE32-E72D297353CC}">
              <c16:uniqueId val="{00000000-82F2-49BF-BD5A-B16C46E52E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82F2-49BF-BD5A-B16C46E52E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144.76</c:v>
                </c:pt>
                <c:pt idx="1">
                  <c:v>145.87</c:v>
                </c:pt>
                <c:pt idx="2">
                  <c:v>153.57</c:v>
                </c:pt>
                <c:pt idx="3">
                  <c:v>150.9</c:v>
                </c:pt>
                <c:pt idx="4">
                  <c:v>153.5</c:v>
                </c:pt>
              </c:numCache>
            </c:numRef>
          </c:val>
          <c:extLst>
            <c:ext xmlns:c16="http://schemas.microsoft.com/office/drawing/2014/chart" uri="{C3380CC4-5D6E-409C-BE32-E72D297353CC}">
              <c16:uniqueId val="{00000000-3BED-41BB-99C6-1210A3E8F5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3BED-41BB-99C6-1210A3E8F5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0" zoomScaleNormal="80" workbookViewId="0">
      <selection activeCell="BS88" sqref="BS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青森県　野辺地町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12894</v>
      </c>
      <c r="AM8" s="61"/>
      <c r="AN8" s="61"/>
      <c r="AO8" s="61"/>
      <c r="AP8" s="61"/>
      <c r="AQ8" s="61"/>
      <c r="AR8" s="61"/>
      <c r="AS8" s="61"/>
      <c r="AT8" s="52">
        <f>データ!$S$6</f>
        <v>81.680000000000007</v>
      </c>
      <c r="AU8" s="53"/>
      <c r="AV8" s="53"/>
      <c r="AW8" s="53"/>
      <c r="AX8" s="53"/>
      <c r="AY8" s="53"/>
      <c r="AZ8" s="53"/>
      <c r="BA8" s="53"/>
      <c r="BB8" s="54">
        <f>データ!$T$6</f>
        <v>157.86000000000001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56.03</v>
      </c>
      <c r="J10" s="53"/>
      <c r="K10" s="53"/>
      <c r="L10" s="53"/>
      <c r="M10" s="53"/>
      <c r="N10" s="53"/>
      <c r="O10" s="64"/>
      <c r="P10" s="54">
        <f>データ!$P$6</f>
        <v>99.51</v>
      </c>
      <c r="Q10" s="54"/>
      <c r="R10" s="54"/>
      <c r="S10" s="54"/>
      <c r="T10" s="54"/>
      <c r="U10" s="54"/>
      <c r="V10" s="54"/>
      <c r="W10" s="61">
        <f>データ!$Q$6</f>
        <v>3080</v>
      </c>
      <c r="X10" s="61"/>
      <c r="Y10" s="61"/>
      <c r="Z10" s="61"/>
      <c r="AA10" s="61"/>
      <c r="AB10" s="61"/>
      <c r="AC10" s="61"/>
      <c r="AD10" s="2"/>
      <c r="AE10" s="2"/>
      <c r="AF10" s="2"/>
      <c r="AG10" s="2"/>
      <c r="AH10" s="4"/>
      <c r="AI10" s="4"/>
      <c r="AJ10" s="4"/>
      <c r="AK10" s="4"/>
      <c r="AL10" s="61">
        <f>データ!$U$6</f>
        <v>12749</v>
      </c>
      <c r="AM10" s="61"/>
      <c r="AN10" s="61"/>
      <c r="AO10" s="61"/>
      <c r="AP10" s="61"/>
      <c r="AQ10" s="61"/>
      <c r="AR10" s="61"/>
      <c r="AS10" s="61"/>
      <c r="AT10" s="52">
        <f>データ!$V$6</f>
        <v>24.16</v>
      </c>
      <c r="AU10" s="53"/>
      <c r="AV10" s="53"/>
      <c r="AW10" s="53"/>
      <c r="AX10" s="53"/>
      <c r="AY10" s="53"/>
      <c r="AZ10" s="53"/>
      <c r="BA10" s="53"/>
      <c r="BB10" s="54">
        <f>データ!$W$6</f>
        <v>527.69000000000005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2O6Tj5hvHDqJoaKWntoMyl0kYdL6s1m+JA4SfbdZ0yjEX06/MNRt9XNhSJ1m9YhSiFvdJO7Tymudi0HiAt+IYg==" saltValue="2c5/J7yH4mgUOYSrcwe2B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24015</v>
      </c>
      <c r="D6" s="34">
        <f t="shared" si="3"/>
        <v>46</v>
      </c>
      <c r="E6" s="34">
        <f t="shared" si="3"/>
        <v>1</v>
      </c>
      <c r="F6" s="34">
        <f t="shared" si="3"/>
        <v>0</v>
      </c>
      <c r="G6" s="34">
        <f t="shared" si="3"/>
        <v>1</v>
      </c>
      <c r="H6" s="34" t="str">
        <f t="shared" si="3"/>
        <v>青森県　野辺地町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56.03</v>
      </c>
      <c r="P6" s="35">
        <f t="shared" si="3"/>
        <v>99.51</v>
      </c>
      <c r="Q6" s="35">
        <f t="shared" si="3"/>
        <v>3080</v>
      </c>
      <c r="R6" s="35">
        <f t="shared" si="3"/>
        <v>12894</v>
      </c>
      <c r="S6" s="35">
        <f t="shared" si="3"/>
        <v>81.680000000000007</v>
      </c>
      <c r="T6" s="35">
        <f t="shared" si="3"/>
        <v>157.86000000000001</v>
      </c>
      <c r="U6" s="35">
        <f t="shared" si="3"/>
        <v>12749</v>
      </c>
      <c r="V6" s="35">
        <f t="shared" si="3"/>
        <v>24.16</v>
      </c>
      <c r="W6" s="35">
        <f t="shared" si="3"/>
        <v>527.69000000000005</v>
      </c>
      <c r="X6" s="36">
        <f>IF(X7="",NA(),X7)</f>
        <v>117.34</v>
      </c>
      <c r="Y6" s="36">
        <f t="shared" ref="Y6:AG6" si="4">IF(Y7="",NA(),Y7)</f>
        <v>116.81</v>
      </c>
      <c r="Z6" s="36">
        <f t="shared" si="4"/>
        <v>111.47</v>
      </c>
      <c r="AA6" s="36">
        <f t="shared" si="4"/>
        <v>113.88</v>
      </c>
      <c r="AB6" s="36">
        <f t="shared" si="4"/>
        <v>112.47</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231.62</v>
      </c>
      <c r="AU6" s="36">
        <f t="shared" ref="AU6:BC6" si="6">IF(AU7="",NA(),AU7)</f>
        <v>252.44</v>
      </c>
      <c r="AV6" s="36">
        <f t="shared" si="6"/>
        <v>256.83</v>
      </c>
      <c r="AW6" s="36">
        <f t="shared" si="6"/>
        <v>260.16000000000003</v>
      </c>
      <c r="AX6" s="36">
        <f t="shared" si="6"/>
        <v>264.62</v>
      </c>
      <c r="AY6" s="36">
        <f t="shared" si="6"/>
        <v>388.67</v>
      </c>
      <c r="AZ6" s="36">
        <f t="shared" si="6"/>
        <v>355.27</v>
      </c>
      <c r="BA6" s="36">
        <f t="shared" si="6"/>
        <v>359.7</v>
      </c>
      <c r="BB6" s="36">
        <f t="shared" si="6"/>
        <v>362.93</v>
      </c>
      <c r="BC6" s="36">
        <f t="shared" si="6"/>
        <v>371.81</v>
      </c>
      <c r="BD6" s="35" t="str">
        <f>IF(BD7="","",IF(BD7="-","【-】","【"&amp;SUBSTITUTE(TEXT(BD7,"#,##0.00"),"-","△")&amp;"】"))</f>
        <v>【260.31】</v>
      </c>
      <c r="BE6" s="36">
        <f>IF(BE7="",NA(),BE7)</f>
        <v>526.51</v>
      </c>
      <c r="BF6" s="36">
        <f t="shared" ref="BF6:BN6" si="7">IF(BF7="",NA(),BF7)</f>
        <v>516.20000000000005</v>
      </c>
      <c r="BG6" s="36">
        <f t="shared" si="7"/>
        <v>495.27</v>
      </c>
      <c r="BH6" s="36">
        <f t="shared" si="7"/>
        <v>452.68</v>
      </c>
      <c r="BI6" s="36">
        <f t="shared" si="7"/>
        <v>418.06</v>
      </c>
      <c r="BJ6" s="36">
        <f t="shared" si="7"/>
        <v>422.5</v>
      </c>
      <c r="BK6" s="36">
        <f t="shared" si="7"/>
        <v>458.27</v>
      </c>
      <c r="BL6" s="36">
        <f t="shared" si="7"/>
        <v>447.01</v>
      </c>
      <c r="BM6" s="36">
        <f t="shared" si="7"/>
        <v>439.05</v>
      </c>
      <c r="BN6" s="36">
        <f t="shared" si="7"/>
        <v>465.85</v>
      </c>
      <c r="BO6" s="35" t="str">
        <f>IF(BO7="","",IF(BO7="-","【-】","【"&amp;SUBSTITUTE(TEXT(BO7,"#,##0.00"),"-","△")&amp;"】"))</f>
        <v>【275.67】</v>
      </c>
      <c r="BP6" s="36">
        <f>IF(BP7="",NA(),BP7)</f>
        <v>116.53</v>
      </c>
      <c r="BQ6" s="36">
        <f t="shared" ref="BQ6:BY6" si="8">IF(BQ7="",NA(),BQ7)</f>
        <v>115.72</v>
      </c>
      <c r="BR6" s="36">
        <f t="shared" si="8"/>
        <v>110.67</v>
      </c>
      <c r="BS6" s="36">
        <f t="shared" si="8"/>
        <v>113.08</v>
      </c>
      <c r="BT6" s="36">
        <f t="shared" si="8"/>
        <v>111.21</v>
      </c>
      <c r="BU6" s="36">
        <f t="shared" si="8"/>
        <v>101.64</v>
      </c>
      <c r="BV6" s="36">
        <f t="shared" si="8"/>
        <v>96.77</v>
      </c>
      <c r="BW6" s="36">
        <f t="shared" si="8"/>
        <v>95.81</v>
      </c>
      <c r="BX6" s="36">
        <f t="shared" si="8"/>
        <v>95.26</v>
      </c>
      <c r="BY6" s="36">
        <f t="shared" si="8"/>
        <v>92.39</v>
      </c>
      <c r="BZ6" s="35" t="str">
        <f>IF(BZ7="","",IF(BZ7="-","【-】","【"&amp;SUBSTITUTE(TEXT(BZ7,"#,##0.00"),"-","△")&amp;"】"))</f>
        <v>【100.05】</v>
      </c>
      <c r="CA6" s="36">
        <f>IF(CA7="",NA(),CA7)</f>
        <v>144.76</v>
      </c>
      <c r="CB6" s="36">
        <f t="shared" ref="CB6:CJ6" si="9">IF(CB7="",NA(),CB7)</f>
        <v>145.87</v>
      </c>
      <c r="CC6" s="36">
        <f t="shared" si="9"/>
        <v>153.57</v>
      </c>
      <c r="CD6" s="36">
        <f t="shared" si="9"/>
        <v>150.9</v>
      </c>
      <c r="CE6" s="36">
        <f t="shared" si="9"/>
        <v>153.5</v>
      </c>
      <c r="CF6" s="36">
        <f t="shared" si="9"/>
        <v>179.16</v>
      </c>
      <c r="CG6" s="36">
        <f t="shared" si="9"/>
        <v>187.18</v>
      </c>
      <c r="CH6" s="36">
        <f t="shared" si="9"/>
        <v>189.58</v>
      </c>
      <c r="CI6" s="36">
        <f t="shared" si="9"/>
        <v>192.82</v>
      </c>
      <c r="CJ6" s="36">
        <f t="shared" si="9"/>
        <v>192.98</v>
      </c>
      <c r="CK6" s="35" t="str">
        <f>IF(CK7="","",IF(CK7="-","【-】","【"&amp;SUBSTITUTE(TEXT(CK7,"#,##0.00"),"-","△")&amp;"】"))</f>
        <v>【166.40】</v>
      </c>
      <c r="CL6" s="36">
        <f>IF(CL7="",NA(),CL7)</f>
        <v>45.85</v>
      </c>
      <c r="CM6" s="36">
        <f t="shared" ref="CM6:CU6" si="10">IF(CM7="",NA(),CM7)</f>
        <v>45.87</v>
      </c>
      <c r="CN6" s="36">
        <f t="shared" si="10"/>
        <v>47.85</v>
      </c>
      <c r="CO6" s="36">
        <f t="shared" si="10"/>
        <v>42.2</v>
      </c>
      <c r="CP6" s="36">
        <f t="shared" si="10"/>
        <v>42.76</v>
      </c>
      <c r="CQ6" s="36">
        <f t="shared" si="10"/>
        <v>54.24</v>
      </c>
      <c r="CR6" s="36">
        <f t="shared" si="10"/>
        <v>55.88</v>
      </c>
      <c r="CS6" s="36">
        <f t="shared" si="10"/>
        <v>55.22</v>
      </c>
      <c r="CT6" s="36">
        <f t="shared" si="10"/>
        <v>54.05</v>
      </c>
      <c r="CU6" s="36">
        <f t="shared" si="10"/>
        <v>54.43</v>
      </c>
      <c r="CV6" s="35" t="str">
        <f>IF(CV7="","",IF(CV7="-","【-】","【"&amp;SUBSTITUTE(TEXT(CV7,"#,##0.00"),"-","△")&amp;"】"))</f>
        <v>【60.69】</v>
      </c>
      <c r="CW6" s="36">
        <f>IF(CW7="",NA(),CW7)</f>
        <v>71.709999999999994</v>
      </c>
      <c r="CX6" s="36">
        <f t="shared" ref="CX6:DF6" si="11">IF(CX7="",NA(),CX7)</f>
        <v>70.62</v>
      </c>
      <c r="CY6" s="36">
        <f t="shared" si="11"/>
        <v>67.39</v>
      </c>
      <c r="CZ6" s="36">
        <f t="shared" si="11"/>
        <v>77.81</v>
      </c>
      <c r="DA6" s="36">
        <f t="shared" si="11"/>
        <v>76.7</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54.68</v>
      </c>
      <c r="DI6" s="36">
        <f t="shared" ref="DI6:DQ6" si="12">IF(DI7="",NA(),DI7)</f>
        <v>56.1</v>
      </c>
      <c r="DJ6" s="36">
        <f t="shared" si="12"/>
        <v>57.4</v>
      </c>
      <c r="DK6" s="36">
        <f t="shared" si="12"/>
        <v>59.01</v>
      </c>
      <c r="DL6" s="36">
        <f t="shared" si="12"/>
        <v>60.78</v>
      </c>
      <c r="DM6" s="36">
        <f t="shared" si="12"/>
        <v>48.14</v>
      </c>
      <c r="DN6" s="36">
        <f t="shared" si="12"/>
        <v>46.61</v>
      </c>
      <c r="DO6" s="36">
        <f t="shared" si="12"/>
        <v>47.97</v>
      </c>
      <c r="DP6" s="36">
        <f t="shared" si="12"/>
        <v>49.12</v>
      </c>
      <c r="DQ6" s="36">
        <f t="shared" si="12"/>
        <v>49.39</v>
      </c>
      <c r="DR6" s="35" t="str">
        <f>IF(DR7="","",IF(DR7="-","【-】","【"&amp;SUBSTITUTE(TEXT(DR7,"#,##0.00"),"-","△")&amp;"】"))</f>
        <v>【50.19】</v>
      </c>
      <c r="DS6" s="35">
        <f>IF(DS7="",NA(),DS7)</f>
        <v>0</v>
      </c>
      <c r="DT6" s="36">
        <f t="shared" ref="DT6:EB6" si="13">IF(DT7="",NA(),DT7)</f>
        <v>10.050000000000001</v>
      </c>
      <c r="DU6" s="36">
        <f t="shared" si="13"/>
        <v>14.52</v>
      </c>
      <c r="DV6" s="36">
        <f t="shared" si="13"/>
        <v>22.32</v>
      </c>
      <c r="DW6" s="36">
        <f t="shared" si="13"/>
        <v>26.04</v>
      </c>
      <c r="DX6" s="36">
        <f t="shared" si="13"/>
        <v>11.13</v>
      </c>
      <c r="DY6" s="36">
        <f t="shared" si="13"/>
        <v>10.84</v>
      </c>
      <c r="DZ6" s="36">
        <f t="shared" si="13"/>
        <v>15.33</v>
      </c>
      <c r="EA6" s="36">
        <f t="shared" si="13"/>
        <v>16.760000000000002</v>
      </c>
      <c r="EB6" s="36">
        <f t="shared" si="13"/>
        <v>18.57</v>
      </c>
      <c r="EC6" s="35" t="str">
        <f>IF(EC7="","",IF(EC7="-","【-】","【"&amp;SUBSTITUTE(TEXT(EC7,"#,##0.00"),"-","△")&amp;"】"))</f>
        <v>【20.63】</v>
      </c>
      <c r="ED6" s="35">
        <f>IF(ED7="",NA(),ED7)</f>
        <v>0</v>
      </c>
      <c r="EE6" s="35">
        <f t="shared" ref="EE6:EM6" si="14">IF(EE7="",NA(),EE7)</f>
        <v>0</v>
      </c>
      <c r="EF6" s="35">
        <f t="shared" si="14"/>
        <v>0</v>
      </c>
      <c r="EG6" s="35">
        <f t="shared" si="14"/>
        <v>0</v>
      </c>
      <c r="EH6" s="35">
        <f t="shared" si="14"/>
        <v>0</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24015</v>
      </c>
      <c r="D7" s="38">
        <v>46</v>
      </c>
      <c r="E7" s="38">
        <v>1</v>
      </c>
      <c r="F7" s="38">
        <v>0</v>
      </c>
      <c r="G7" s="38">
        <v>1</v>
      </c>
      <c r="H7" s="38" t="s">
        <v>93</v>
      </c>
      <c r="I7" s="38" t="s">
        <v>94</v>
      </c>
      <c r="J7" s="38" t="s">
        <v>95</v>
      </c>
      <c r="K7" s="38" t="s">
        <v>96</v>
      </c>
      <c r="L7" s="38" t="s">
        <v>97</v>
      </c>
      <c r="M7" s="38" t="s">
        <v>98</v>
      </c>
      <c r="N7" s="39" t="s">
        <v>99</v>
      </c>
      <c r="O7" s="39">
        <v>56.03</v>
      </c>
      <c r="P7" s="39">
        <v>99.51</v>
      </c>
      <c r="Q7" s="39">
        <v>3080</v>
      </c>
      <c r="R7" s="39">
        <v>12894</v>
      </c>
      <c r="S7" s="39">
        <v>81.680000000000007</v>
      </c>
      <c r="T7" s="39">
        <v>157.86000000000001</v>
      </c>
      <c r="U7" s="39">
        <v>12749</v>
      </c>
      <c r="V7" s="39">
        <v>24.16</v>
      </c>
      <c r="W7" s="39">
        <v>527.69000000000005</v>
      </c>
      <c r="X7" s="39">
        <v>117.34</v>
      </c>
      <c r="Y7" s="39">
        <v>116.81</v>
      </c>
      <c r="Z7" s="39">
        <v>111.47</v>
      </c>
      <c r="AA7" s="39">
        <v>113.88</v>
      </c>
      <c r="AB7" s="39">
        <v>112.47</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231.62</v>
      </c>
      <c r="AU7" s="39">
        <v>252.44</v>
      </c>
      <c r="AV7" s="39">
        <v>256.83</v>
      </c>
      <c r="AW7" s="39">
        <v>260.16000000000003</v>
      </c>
      <c r="AX7" s="39">
        <v>264.62</v>
      </c>
      <c r="AY7" s="39">
        <v>388.67</v>
      </c>
      <c r="AZ7" s="39">
        <v>355.27</v>
      </c>
      <c r="BA7" s="39">
        <v>359.7</v>
      </c>
      <c r="BB7" s="39">
        <v>362.93</v>
      </c>
      <c r="BC7" s="39">
        <v>371.81</v>
      </c>
      <c r="BD7" s="39">
        <v>260.31</v>
      </c>
      <c r="BE7" s="39">
        <v>526.51</v>
      </c>
      <c r="BF7" s="39">
        <v>516.20000000000005</v>
      </c>
      <c r="BG7" s="39">
        <v>495.27</v>
      </c>
      <c r="BH7" s="39">
        <v>452.68</v>
      </c>
      <c r="BI7" s="39">
        <v>418.06</v>
      </c>
      <c r="BJ7" s="39">
        <v>422.5</v>
      </c>
      <c r="BK7" s="39">
        <v>458.27</v>
      </c>
      <c r="BL7" s="39">
        <v>447.01</v>
      </c>
      <c r="BM7" s="39">
        <v>439.05</v>
      </c>
      <c r="BN7" s="39">
        <v>465.85</v>
      </c>
      <c r="BO7" s="39">
        <v>275.67</v>
      </c>
      <c r="BP7" s="39">
        <v>116.53</v>
      </c>
      <c r="BQ7" s="39">
        <v>115.72</v>
      </c>
      <c r="BR7" s="39">
        <v>110.67</v>
      </c>
      <c r="BS7" s="39">
        <v>113.08</v>
      </c>
      <c r="BT7" s="39">
        <v>111.21</v>
      </c>
      <c r="BU7" s="39">
        <v>101.64</v>
      </c>
      <c r="BV7" s="39">
        <v>96.77</v>
      </c>
      <c r="BW7" s="39">
        <v>95.81</v>
      </c>
      <c r="BX7" s="39">
        <v>95.26</v>
      </c>
      <c r="BY7" s="39">
        <v>92.39</v>
      </c>
      <c r="BZ7" s="39">
        <v>100.05</v>
      </c>
      <c r="CA7" s="39">
        <v>144.76</v>
      </c>
      <c r="CB7" s="39">
        <v>145.87</v>
      </c>
      <c r="CC7" s="39">
        <v>153.57</v>
      </c>
      <c r="CD7" s="39">
        <v>150.9</v>
      </c>
      <c r="CE7" s="39">
        <v>153.5</v>
      </c>
      <c r="CF7" s="39">
        <v>179.16</v>
      </c>
      <c r="CG7" s="39">
        <v>187.18</v>
      </c>
      <c r="CH7" s="39">
        <v>189.58</v>
      </c>
      <c r="CI7" s="39">
        <v>192.82</v>
      </c>
      <c r="CJ7" s="39">
        <v>192.98</v>
      </c>
      <c r="CK7" s="39">
        <v>166.4</v>
      </c>
      <c r="CL7" s="39">
        <v>45.85</v>
      </c>
      <c r="CM7" s="39">
        <v>45.87</v>
      </c>
      <c r="CN7" s="39">
        <v>47.85</v>
      </c>
      <c r="CO7" s="39">
        <v>42.2</v>
      </c>
      <c r="CP7" s="39">
        <v>42.76</v>
      </c>
      <c r="CQ7" s="39">
        <v>54.24</v>
      </c>
      <c r="CR7" s="39">
        <v>55.88</v>
      </c>
      <c r="CS7" s="39">
        <v>55.22</v>
      </c>
      <c r="CT7" s="39">
        <v>54.05</v>
      </c>
      <c r="CU7" s="39">
        <v>54.43</v>
      </c>
      <c r="CV7" s="39">
        <v>60.69</v>
      </c>
      <c r="CW7" s="39">
        <v>71.709999999999994</v>
      </c>
      <c r="CX7" s="39">
        <v>70.62</v>
      </c>
      <c r="CY7" s="39">
        <v>67.39</v>
      </c>
      <c r="CZ7" s="39">
        <v>77.81</v>
      </c>
      <c r="DA7" s="39">
        <v>76.7</v>
      </c>
      <c r="DB7" s="39">
        <v>81.680000000000007</v>
      </c>
      <c r="DC7" s="39">
        <v>80.989999999999995</v>
      </c>
      <c r="DD7" s="39">
        <v>80.930000000000007</v>
      </c>
      <c r="DE7" s="39">
        <v>80.510000000000005</v>
      </c>
      <c r="DF7" s="39">
        <v>79.44</v>
      </c>
      <c r="DG7" s="39">
        <v>89.82</v>
      </c>
      <c r="DH7" s="39">
        <v>54.68</v>
      </c>
      <c r="DI7" s="39">
        <v>56.1</v>
      </c>
      <c r="DJ7" s="39">
        <v>57.4</v>
      </c>
      <c r="DK7" s="39">
        <v>59.01</v>
      </c>
      <c r="DL7" s="39">
        <v>60.78</v>
      </c>
      <c r="DM7" s="39">
        <v>48.14</v>
      </c>
      <c r="DN7" s="39">
        <v>46.61</v>
      </c>
      <c r="DO7" s="39">
        <v>47.97</v>
      </c>
      <c r="DP7" s="39">
        <v>49.12</v>
      </c>
      <c r="DQ7" s="39">
        <v>49.39</v>
      </c>
      <c r="DR7" s="39">
        <v>50.19</v>
      </c>
      <c r="DS7" s="39">
        <v>0</v>
      </c>
      <c r="DT7" s="39">
        <v>10.050000000000001</v>
      </c>
      <c r="DU7" s="39">
        <v>14.52</v>
      </c>
      <c r="DV7" s="39">
        <v>22.32</v>
      </c>
      <c r="DW7" s="39">
        <v>26.04</v>
      </c>
      <c r="DX7" s="39">
        <v>11.13</v>
      </c>
      <c r="DY7" s="39">
        <v>10.84</v>
      </c>
      <c r="DZ7" s="39">
        <v>15.33</v>
      </c>
      <c r="EA7" s="39">
        <v>16.760000000000002</v>
      </c>
      <c r="EB7" s="39">
        <v>18.57</v>
      </c>
      <c r="EC7" s="39">
        <v>20.63</v>
      </c>
      <c r="ED7" s="39">
        <v>0</v>
      </c>
      <c r="EE7" s="39">
        <v>0</v>
      </c>
      <c r="EF7" s="39">
        <v>0</v>
      </c>
      <c r="EG7" s="39">
        <v>0</v>
      </c>
      <c r="EH7" s="39">
        <v>0</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四戸　俊彰</cp:lastModifiedBy>
  <cp:lastPrinted>2022-01-17T07:45:32Z</cp:lastPrinted>
  <dcterms:created xsi:type="dcterms:W3CDTF">2021-12-03T06:42:44Z</dcterms:created>
  <dcterms:modified xsi:type="dcterms:W3CDTF">2022-02-15T05:26:05Z</dcterms:modified>
  <cp:category/>
</cp:coreProperties>
</file>