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Y:\PC移行データ\18経営分析\平成31年度\02回答用\"/>
    </mc:Choice>
  </mc:AlternateContent>
  <xr:revisionPtr revIDLastSave="0" documentId="13_ncr:1_{C8E3B4DA-5690-4D1E-9249-6FCDAC1748DC}" xr6:coauthVersionLast="36" xr6:coauthVersionMax="36" xr10:uidLastSave="{00000000-0000-0000-0000-000000000000}"/>
  <workbookProtection workbookAlgorithmName="SHA-512" workbookHashValue="fCBmOpho4iYD7C94B151RierB7vx7SycnuEHfQxYRMFUq7L7W/ghDIdJkKQ6C3vI/Ej3U9gyJ3Zz8r+3vJEJ6g==" workbookSaltValue="weO3Fk/Uj8DWFHhHu3NXeA==" workbookSpinCount="100000" lockStructure="1"/>
  <bookViews>
    <workbookView xWindow="0" yWindow="0" windowWidth="19200" windowHeight="1129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P6" i="5"/>
  <c r="P10" i="4" s="1"/>
  <c r="O6" i="5"/>
  <c r="N6" i="5"/>
  <c r="M6" i="5"/>
  <c r="AD8" i="4" s="1"/>
  <c r="L6" i="5"/>
  <c r="K6" i="5"/>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E85" i="4"/>
  <c r="BB10" i="4"/>
  <c r="AT10" i="4"/>
  <c r="W10" i="4"/>
  <c r="I10" i="4"/>
  <c r="B10" i="4"/>
  <c r="BB8" i="4"/>
  <c r="AT8" i="4"/>
  <c r="AL8" i="4"/>
  <c r="W8" i="4"/>
  <c r="P8" i="4"/>
  <c r="I8" i="4"/>
  <c r="B6" i="4"/>
  <c r="C10" i="5" l="1"/>
  <c r="D10" i="5"/>
  <c r="E10" i="5"/>
  <c r="B10" i="5"/>
</calcChain>
</file>

<file path=xl/sharedStrings.xml><?xml version="1.0" encoding="utf-8"?>
<sst xmlns="http://schemas.openxmlformats.org/spreadsheetml/2006/main" count="220" uniqueCount="107">
  <si>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</si>
  <si>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</si>
  <si>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</si>
  <si>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</si>
  <si>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</si>
  <si>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</si>
  <si>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</si>
  <si>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</si>
  <si>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</si>
  <si>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</si>
  <si>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</si>
  <si>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</si>
  <si>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</si>
  <si>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</si>
  <si>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</si>
  <si>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</si>
  <si>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</si>
  <si>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</si>
  <si>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</si>
  <si>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</si>
  <si>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</si>
  <si>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</si>
  <si>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</si>
  <si>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</si>
  <si>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</si>
  <si>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</si>
  <si>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</si>
  <si>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</si>
  <si>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</si>
  <si>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</si>
  <si>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</si>
  <si>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</si>
  <si>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</si>
  <si>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</si>
  <si>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</si>
  <si>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</si>
  <si>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</si>
  <si>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</si>
  <si>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</si>
  <si>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</si>
  <si>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</si>
  <si>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</si>
  <si>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</si>
  <si>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</si>
  <si>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</si>
  <si>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</si>
  <si>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</si>
  <si>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</si>
  <si>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</si>
  <si>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</si>
  <si>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</si>
  <si>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</si>
  <si>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</si>
  <si>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</si>
  <si>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</si>
  <si>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</si>
  <si>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</si>
  <si>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</si>
  <si>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</si>
  <si>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</si>
  <si>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</si>
  <si>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</si>
  <si>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</si>
  <si>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</si>
  <si>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</si>
  <si>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</si>
  <si>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</si>
  <si>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</si>
  <si>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</si>
  <si>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</si>
  <si>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</si>
  <si>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</si>
  <si>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</si>
  <si>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</si>
  <si>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</si>
  <si>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</si>
  <si>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</si>
  <si>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</si>
  <si>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</si>
  <si>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</si>
  <si>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</si>
  <si>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</si>
  <si>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</si>
  <si>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</si>
  <si>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</si>
  <si>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</si>
  <si>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</si>
  <si>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</si>
  <si>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</si>
  <si>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</si>
  <si>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</si>
  <si>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</si>
  <si>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野辺地町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</si>
  <si>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</si>
  <si>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</si>
  <si>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</si>
  <si>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</si>
  <si>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</si>
  <si>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</si>
  <si>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</si>
  <si>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</si>
  <si>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</si>
  <si>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</si>
  <si>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</si>
  <si>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【現状分析】
①経常収支比率について、類似団体平均値は上回っているが、全国平均値は若干下回っている。近年、経常収支比率が減少傾向にある。
②累積欠損金比率直近１０年間では欠損金が発生していない。
③流動比率について、全国平均値及び類似団体平均値を下回っている。
④企業債残高対給水収益比率について、給水収益は年々減少傾向にある。企業債残高については減少傾向にある。
⑤料金回収率について、全国平均値及び類似団体平均値を上回っており、適切な料金回収ができていると考えられるが、近年、減少傾向にある。
⑥給水原価について、全国平均値及び類似団体平均値よりも低い給水原価となっている。
⑦施設利用率について、全国平均値及び類似団体平均値を下回っている。これは人口の減少と遊休状態の施設があるためだと考えられる。
⑧有収率について、全国平均値及び類似団体平均値を下回っており、Ｈ３０年度は７０％を下回った。これは配管の漏水等によることが原因と考えられるため、対策が急務である。
【課題分析】
人口が減少してきており、今後は収益の減少が見込まれる。そのため、さらなる経費の節減、有収率の向上対策、水道料金の改定も視野に入れた検討を行っていく。まずは、有収率向上のための対策として、漏水対策に取り組んでいく。</t>
    <rPh sb="35" eb="37">
      <t>ゼンコク</t>
    </rPh>
    <rPh sb="37" eb="40">
      <t>ヘイキンチ</t>
    </rPh>
    <rPh sb="41" eb="43">
      <t>ジャッカン</t>
    </rPh>
    <rPh sb="43" eb="45">
      <t>シタマワ</t>
    </rPh>
    <rPh sb="50" eb="52">
      <t>キンネン</t>
    </rPh>
    <rPh sb="53" eb="55">
      <t>ケイジョウ</t>
    </rPh>
    <rPh sb="55" eb="57">
      <t>シュウシ</t>
    </rPh>
    <rPh sb="57" eb="59">
      <t>ヒリツ</t>
    </rPh>
    <rPh sb="60" eb="62">
      <t>ゲンショウ</t>
    </rPh>
    <rPh sb="62" eb="64">
      <t>ケイコウ</t>
    </rPh>
    <rPh sb="237" eb="239">
      <t>キンネン</t>
    </rPh>
    <rPh sb="240" eb="242">
      <t>ゲンショウ</t>
    </rPh>
    <rPh sb="242" eb="244">
      <t>ケイコウ</t>
    </rPh>
    <rPh sb="387" eb="389">
      <t>ネンド</t>
    </rPh>
    <rPh sb="394" eb="396">
      <t>シタマワ</t>
    </rPh>
    <rPh sb="428" eb="430">
      <t>キュウム</t>
    </rPh>
    <rPh sb="510" eb="511">
      <t>オコナ</t>
    </rPh>
    <rPh sb="520" eb="523">
      <t>ユウシュウリツ</t>
    </rPh>
    <rPh sb="523" eb="525">
      <t>コウジョウ</t>
    </rPh>
    <rPh sb="529" eb="531">
      <t>タイサク</t>
    </rPh>
    <rPh sb="535" eb="537">
      <t>ロウスイ</t>
    </rPh>
    <rPh sb="537" eb="539">
      <t>タイサク</t>
    </rPh>
    <rPh sb="540" eb="541">
      <t>ト</t>
    </rPh>
    <rPh sb="542" eb="543">
      <t>ク</t>
    </rPh>
    <phoneticPr fontId="4"/>
  </si>
  <si>
    <t>【現状分析】
①有形固定資産減価償却率について、全国平均値及び類似団体平均値を上回っており、また、数値も年々増加傾向にあるため、法定耐用年数に近い施設等が多く存在していることがわかる。
②管路経年化率について、４０年を超えた管路が総延長の約１４％存在しており、年々増加傾向にあるが、平均値を下回っている。
③管路更新率について、ここ数年、管路更新事業を実施していない状態である。
【課題分析】
法定耐用年数を超えている又は法定耐用年数に近い施設の統廃合・改修や配水管等の長寿命化を図り、適切な資産管理を行っていく必要がある。また老朽化等により配水管内で漏水が起こっているため、箇所を特定し対策を講じ、有収率の向上を図っていく必要がある。</t>
    <rPh sb="130" eb="132">
      <t>ネンネン</t>
    </rPh>
    <rPh sb="132" eb="134">
      <t>ゾウカ</t>
    </rPh>
    <rPh sb="134" eb="136">
      <t>ケイコウ</t>
    </rPh>
    <phoneticPr fontId="4"/>
  </si>
  <si>
    <t>経営の健全性・効率性については、流動比率・施設利用率・有収率の項目が、全国平均値及び類似団体平均値を下回っており、その他の項目については、全国平均値及び類似団体平均値を上回っており健全な値となっている。施設利用率を増加させるためには、遊休状態の施設への対応方法に関する検討を進めていく必要がある。また、有収率を増加させるためには、水道管の漏水箇所に関する調査及び漏水箇所の特定、古い水道管の更新を行っていく必要があり、まずは漏水箇所の特定が急務である。
施設や管路の老朽化については、法定耐用年数に近く、更新ができていない現状である。
今後、人口減少の加速、さらに施設等の老朽化が進むこととなる。計画的に施設や管路の更新をしていくためにも、さらなる経費の節減、有収率の向上対策、水道料金の改定、施設の統廃合等を視野に入れ、適切な水道事業運営を行っていく必要がある。</t>
    <rPh sb="128" eb="130">
      <t>ホウホウ</t>
    </rPh>
    <rPh sb="131" eb="132">
      <t>カン</t>
    </rPh>
    <rPh sb="212" eb="214">
      <t>ロウスイ</t>
    </rPh>
    <rPh sb="214" eb="216">
      <t>カショ</t>
    </rPh>
    <rPh sb="217" eb="219">
      <t>トクテイ</t>
    </rPh>
    <rPh sb="220" eb="222">
      <t>キュウム</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</si>
</sst>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formatCode="#,##0.00;&quot;△&quot;#,##0.00;&quot;-&quot;">
                  <c:v>0.04</c:v>
                </c:pt>
                <c:pt idx="1">
                  <c:v>0</c:v>
                </c:pt>
                <c:pt idx="2">
                  <c:v>0</c:v>
                </c:pt>
                <c:pt idx="3">
                  <c:v>0</c:v>
                </c:pt>
                <c:pt idx="4">
                  <c:v>0</c:v>
                </c:pt>
              </c:numCache>
            </c:numRef>
          </c:val>
          <c:extLst>
            <c:ext xmlns:c16="http://schemas.microsoft.com/office/drawing/2014/chart" uri="{C3380CC4-5D6E-409C-BE32-E72D297353CC}">
              <c16:uniqueId val="{00000000-F11E-4206-B4C1-EFD0A1CF7DD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0.68</c:v>
                </c:pt>
                <c:pt idx="1">
                  <c:v>1.65</c:v>
                </c:pt>
                <c:pt idx="2">
                  <c:v>0.47</c:v>
                </c:pt>
                <c:pt idx="3">
                  <c:v>0.39</c:v>
                </c:pt>
                <c:pt idx="4">
                  <c:v>0.43</c:v>
                </c:pt>
              </c:numCache>
            </c:numRef>
          </c:val>
          <c:smooth val="0"/>
          <c:extLst>
            <c:ext xmlns:c16="http://schemas.microsoft.com/office/drawing/2014/chart" uri="{C3380CC4-5D6E-409C-BE32-E72D297353CC}">
              <c16:uniqueId val="{00000001-F11E-4206-B4C1-EFD0A1CF7DD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47.79</c:v>
                </c:pt>
                <c:pt idx="1">
                  <c:v>45.87</c:v>
                </c:pt>
                <c:pt idx="2">
                  <c:v>45.85</c:v>
                </c:pt>
                <c:pt idx="3">
                  <c:v>45.87</c:v>
                </c:pt>
                <c:pt idx="4">
                  <c:v>47.85</c:v>
                </c:pt>
              </c:numCache>
            </c:numRef>
          </c:val>
          <c:extLst>
            <c:ext xmlns:c16="http://schemas.microsoft.com/office/drawing/2014/chart" uri="{C3380CC4-5D6E-409C-BE32-E72D297353CC}">
              <c16:uniqueId val="{00000000-83EB-4B96-9209-6993ECCCD16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53.61</c:v>
                </c:pt>
                <c:pt idx="1">
                  <c:v>53.52</c:v>
                </c:pt>
                <c:pt idx="2">
                  <c:v>54.24</c:v>
                </c:pt>
                <c:pt idx="3">
                  <c:v>55.88</c:v>
                </c:pt>
                <c:pt idx="4">
                  <c:v>55.22</c:v>
                </c:pt>
              </c:numCache>
            </c:numRef>
          </c:val>
          <c:smooth val="0"/>
          <c:extLst>
            <c:ext xmlns:c16="http://schemas.microsoft.com/office/drawing/2014/chart" uri="{C3380CC4-5D6E-409C-BE32-E72D297353CC}">
              <c16:uniqueId val="{00000001-83EB-4B96-9209-6993ECCCD16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71.17</c:v>
                </c:pt>
                <c:pt idx="1">
                  <c:v>72.709999999999994</c:v>
                </c:pt>
                <c:pt idx="2">
                  <c:v>71.709999999999994</c:v>
                </c:pt>
                <c:pt idx="3">
                  <c:v>70.62</c:v>
                </c:pt>
                <c:pt idx="4">
                  <c:v>67.39</c:v>
                </c:pt>
              </c:numCache>
            </c:numRef>
          </c:val>
          <c:extLst>
            <c:ext xmlns:c16="http://schemas.microsoft.com/office/drawing/2014/chart" uri="{C3380CC4-5D6E-409C-BE32-E72D297353CC}">
              <c16:uniqueId val="{00000000-DF87-4867-9DFE-49DB120D079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81.31</c:v>
                </c:pt>
                <c:pt idx="1">
                  <c:v>81.459999999999994</c:v>
                </c:pt>
                <c:pt idx="2">
                  <c:v>81.680000000000007</c:v>
                </c:pt>
                <c:pt idx="3">
                  <c:v>80.989999999999995</c:v>
                </c:pt>
                <c:pt idx="4">
                  <c:v>80.930000000000007</c:v>
                </c:pt>
              </c:numCache>
            </c:numRef>
          </c:val>
          <c:smooth val="0"/>
          <c:extLst>
            <c:ext xmlns:c16="http://schemas.microsoft.com/office/drawing/2014/chart" uri="{C3380CC4-5D6E-409C-BE32-E72D297353CC}">
              <c16:uniqueId val="{00000001-DF87-4867-9DFE-49DB120D079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115.92</c:v>
                </c:pt>
                <c:pt idx="1">
                  <c:v>114.03</c:v>
                </c:pt>
                <c:pt idx="2">
                  <c:v>117.34</c:v>
                </c:pt>
                <c:pt idx="3">
                  <c:v>116.81</c:v>
                </c:pt>
                <c:pt idx="4">
                  <c:v>111.47</c:v>
                </c:pt>
              </c:numCache>
            </c:numRef>
          </c:val>
          <c:extLst>
            <c:ext xmlns:c16="http://schemas.microsoft.com/office/drawing/2014/chart" uri="{C3380CC4-5D6E-409C-BE32-E72D297353CC}">
              <c16:uniqueId val="{00000000-4FC0-49CC-A65D-CA49FD96684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109.49</c:v>
                </c:pt>
                <c:pt idx="1">
                  <c:v>111.06</c:v>
                </c:pt>
                <c:pt idx="2">
                  <c:v>111.34</c:v>
                </c:pt>
                <c:pt idx="3">
                  <c:v>110.02</c:v>
                </c:pt>
                <c:pt idx="4">
                  <c:v>108.76</c:v>
                </c:pt>
              </c:numCache>
            </c:numRef>
          </c:val>
          <c:smooth val="0"/>
          <c:extLst>
            <c:ext xmlns:c16="http://schemas.microsoft.com/office/drawing/2014/chart" uri="{C3380CC4-5D6E-409C-BE32-E72D297353CC}">
              <c16:uniqueId val="{00000001-4FC0-49CC-A65D-CA49FD96684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51.9</c:v>
                </c:pt>
                <c:pt idx="1">
                  <c:v>53.28</c:v>
                </c:pt>
                <c:pt idx="2">
                  <c:v>54.68</c:v>
                </c:pt>
                <c:pt idx="3">
                  <c:v>56.1</c:v>
                </c:pt>
                <c:pt idx="4">
                  <c:v>57.4</c:v>
                </c:pt>
              </c:numCache>
            </c:numRef>
          </c:val>
          <c:extLst>
            <c:ext xmlns:c16="http://schemas.microsoft.com/office/drawing/2014/chart" uri="{C3380CC4-5D6E-409C-BE32-E72D297353CC}">
              <c16:uniqueId val="{00000000-87C5-4A6D-B279-EDD69C7AFA7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46.67</c:v>
                </c:pt>
                <c:pt idx="1">
                  <c:v>47.7</c:v>
                </c:pt>
                <c:pt idx="2">
                  <c:v>48.14</c:v>
                </c:pt>
                <c:pt idx="3">
                  <c:v>46.61</c:v>
                </c:pt>
                <c:pt idx="4">
                  <c:v>47.97</c:v>
                </c:pt>
              </c:numCache>
            </c:numRef>
          </c:val>
          <c:smooth val="0"/>
          <c:extLst>
            <c:ext xmlns:c16="http://schemas.microsoft.com/office/drawing/2014/chart" uri="{C3380CC4-5D6E-409C-BE32-E72D297353CC}">
              <c16:uniqueId val="{00000001-87C5-4A6D-B279-EDD69C7AFA7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formatCode="#,##0.00;&quot;△&quot;#,##0.00;&quot;-&quot;">
                  <c:v>13.05</c:v>
                </c:pt>
                <c:pt idx="1">
                  <c:v>0</c:v>
                </c:pt>
                <c:pt idx="2">
                  <c:v>0</c:v>
                </c:pt>
                <c:pt idx="3" formatCode="#,##0.00;&quot;△&quot;#,##0.00;&quot;-&quot;">
                  <c:v>10.050000000000001</c:v>
                </c:pt>
                <c:pt idx="4" formatCode="#,##0.00;&quot;△&quot;#,##0.00;&quot;-&quot;">
                  <c:v>14.52</c:v>
                </c:pt>
              </c:numCache>
            </c:numRef>
          </c:val>
          <c:extLst>
            <c:ext xmlns:c16="http://schemas.microsoft.com/office/drawing/2014/chart" uri="{C3380CC4-5D6E-409C-BE32-E72D297353CC}">
              <c16:uniqueId val="{00000000-DF30-4A69-BC64-53FCC767F42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10.029999999999999</c:v>
                </c:pt>
                <c:pt idx="1">
                  <c:v>7.26</c:v>
                </c:pt>
                <c:pt idx="2">
                  <c:v>11.13</c:v>
                </c:pt>
                <c:pt idx="3">
                  <c:v>10.84</c:v>
                </c:pt>
                <c:pt idx="4">
                  <c:v>15.33</c:v>
                </c:pt>
              </c:numCache>
            </c:numRef>
          </c:val>
          <c:smooth val="0"/>
          <c:extLst>
            <c:ext xmlns:c16="http://schemas.microsoft.com/office/drawing/2014/chart" uri="{C3380CC4-5D6E-409C-BE32-E72D297353CC}">
              <c16:uniqueId val="{00000001-DF30-4A69-BC64-53FCC767F42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FF0-43EF-B98B-90A919505D3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9.49</c:v>
                </c:pt>
                <c:pt idx="1">
                  <c:v>9.35</c:v>
                </c:pt>
                <c:pt idx="2">
                  <c:v>10.130000000000001</c:v>
                </c:pt>
                <c:pt idx="3">
                  <c:v>7.31</c:v>
                </c:pt>
                <c:pt idx="4">
                  <c:v>7.48</c:v>
                </c:pt>
              </c:numCache>
            </c:numRef>
          </c:val>
          <c:smooth val="0"/>
          <c:extLst>
            <c:ext xmlns:c16="http://schemas.microsoft.com/office/drawing/2014/chart" uri="{C3380CC4-5D6E-409C-BE32-E72D297353CC}">
              <c16:uniqueId val="{00000001-3FF0-43EF-B98B-90A919505D3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2000.56</c:v>
                </c:pt>
                <c:pt idx="1">
                  <c:v>3701.02</c:v>
                </c:pt>
                <c:pt idx="2">
                  <c:v>231.62</c:v>
                </c:pt>
                <c:pt idx="3">
                  <c:v>252.44</c:v>
                </c:pt>
                <c:pt idx="4">
                  <c:v>256.83</c:v>
                </c:pt>
              </c:numCache>
            </c:numRef>
          </c:val>
          <c:extLst>
            <c:ext xmlns:c16="http://schemas.microsoft.com/office/drawing/2014/chart" uri="{C3380CC4-5D6E-409C-BE32-E72D297353CC}">
              <c16:uniqueId val="{00000000-BFF2-4EB3-A75A-D85A2524AF2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406.37</c:v>
                </c:pt>
                <c:pt idx="1">
                  <c:v>398.29</c:v>
                </c:pt>
                <c:pt idx="2">
                  <c:v>388.67</c:v>
                </c:pt>
                <c:pt idx="3">
                  <c:v>355.27</c:v>
                </c:pt>
                <c:pt idx="4">
                  <c:v>359.7</c:v>
                </c:pt>
              </c:numCache>
            </c:numRef>
          </c:val>
          <c:smooth val="0"/>
          <c:extLst>
            <c:ext xmlns:c16="http://schemas.microsoft.com/office/drawing/2014/chart" uri="{C3380CC4-5D6E-409C-BE32-E72D297353CC}">
              <c16:uniqueId val="{00000001-BFF2-4EB3-A75A-D85A2524AF2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561.29999999999995</c:v>
                </c:pt>
                <c:pt idx="1">
                  <c:v>537.97</c:v>
                </c:pt>
                <c:pt idx="2">
                  <c:v>526.51</c:v>
                </c:pt>
                <c:pt idx="3">
                  <c:v>516.20000000000005</c:v>
                </c:pt>
                <c:pt idx="4">
                  <c:v>495.27</c:v>
                </c:pt>
              </c:numCache>
            </c:numRef>
          </c:val>
          <c:extLst>
            <c:ext xmlns:c16="http://schemas.microsoft.com/office/drawing/2014/chart" uri="{C3380CC4-5D6E-409C-BE32-E72D297353CC}">
              <c16:uniqueId val="{00000000-A774-4B04-9ABC-2E607501998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442.54</c:v>
                </c:pt>
                <c:pt idx="1">
                  <c:v>431</c:v>
                </c:pt>
                <c:pt idx="2">
                  <c:v>422.5</c:v>
                </c:pt>
                <c:pt idx="3">
                  <c:v>458.27</c:v>
                </c:pt>
                <c:pt idx="4">
                  <c:v>447.01</c:v>
                </c:pt>
              </c:numCache>
            </c:numRef>
          </c:val>
          <c:smooth val="0"/>
          <c:extLst>
            <c:ext xmlns:c16="http://schemas.microsoft.com/office/drawing/2014/chart" uri="{C3380CC4-5D6E-409C-BE32-E72D297353CC}">
              <c16:uniqueId val="{00000001-A774-4B04-9ABC-2E607501998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114.37</c:v>
                </c:pt>
                <c:pt idx="1">
                  <c:v>113.34</c:v>
                </c:pt>
                <c:pt idx="2">
                  <c:v>116.53</c:v>
                </c:pt>
                <c:pt idx="3">
                  <c:v>115.72</c:v>
                </c:pt>
                <c:pt idx="4">
                  <c:v>110.67</c:v>
                </c:pt>
              </c:numCache>
            </c:numRef>
          </c:val>
          <c:extLst>
            <c:ext xmlns:c16="http://schemas.microsoft.com/office/drawing/2014/chart" uri="{C3380CC4-5D6E-409C-BE32-E72D297353CC}">
              <c16:uniqueId val="{00000000-06AA-486C-BA4F-58BE22BD31B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c:v>
                </c:pt>
                <c:pt idx="1">
                  <c:v>100.82</c:v>
                </c:pt>
                <c:pt idx="2">
                  <c:v>101.64</c:v>
                </c:pt>
                <c:pt idx="3">
                  <c:v>96.77</c:v>
                </c:pt>
                <c:pt idx="4">
                  <c:v>95.81</c:v>
                </c:pt>
              </c:numCache>
            </c:numRef>
          </c:val>
          <c:smooth val="0"/>
          <c:extLst>
            <c:ext xmlns:c16="http://schemas.microsoft.com/office/drawing/2014/chart" uri="{C3380CC4-5D6E-409C-BE32-E72D297353CC}">
              <c16:uniqueId val="{00000001-06AA-486C-BA4F-58BE22BD31B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147.84</c:v>
                </c:pt>
                <c:pt idx="1">
                  <c:v>149.52000000000001</c:v>
                </c:pt>
                <c:pt idx="2">
                  <c:v>144.76</c:v>
                </c:pt>
                <c:pt idx="3">
                  <c:v>145.87</c:v>
                </c:pt>
                <c:pt idx="4">
                  <c:v>153.57</c:v>
                </c:pt>
              </c:numCache>
            </c:numRef>
          </c:val>
          <c:extLst>
            <c:ext xmlns:c16="http://schemas.microsoft.com/office/drawing/2014/chart" uri="{C3380CC4-5D6E-409C-BE32-E72D297353CC}">
              <c16:uniqueId val="{00000000-49E6-45CB-91ED-790EC7ADA3D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181.67</c:v>
                </c:pt>
                <c:pt idx="1">
                  <c:v>179.55</c:v>
                </c:pt>
                <c:pt idx="2">
                  <c:v>179.16</c:v>
                </c:pt>
                <c:pt idx="3">
                  <c:v>187.18</c:v>
                </c:pt>
                <c:pt idx="4">
                  <c:v>189.58</c:v>
                </c:pt>
              </c:numCache>
            </c:numRef>
          </c:val>
          <c:smooth val="0"/>
          <c:extLst>
            <c:ext xmlns:c16="http://schemas.microsoft.com/office/drawing/2014/chart" uri="{C3380CC4-5D6E-409C-BE32-E72D297353CC}">
              <c16:uniqueId val="{00000001-49E6-45CB-91ED-790EC7ADA3D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J43"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青森県　野辺地町</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A7</v>
      </c>
      <c r="X8" s="82"/>
      <c r="Y8" s="82"/>
      <c r="Z8" s="82"/>
      <c r="AA8" s="82"/>
      <c r="AB8" s="82"/>
      <c r="AC8" s="82"/>
      <c r="AD8" s="82" t="str">
        <f>データ!$M$6</f>
        <v>非設置</v>
      </c>
      <c r="AE8" s="82"/>
      <c r="AF8" s="82"/>
      <c r="AG8" s="82"/>
      <c r="AH8" s="82"/>
      <c r="AI8" s="82"/>
      <c r="AJ8" s="82"/>
      <c r="AK8" s="4"/>
      <c r="AL8" s="70">
        <f>データ!$R$6</f>
        <v>13330</v>
      </c>
      <c r="AM8" s="70"/>
      <c r="AN8" s="70"/>
      <c r="AO8" s="70"/>
      <c r="AP8" s="70"/>
      <c r="AQ8" s="70"/>
      <c r="AR8" s="70"/>
      <c r="AS8" s="70"/>
      <c r="AT8" s="66">
        <f>データ!$S$6</f>
        <v>81.680000000000007</v>
      </c>
      <c r="AU8" s="67"/>
      <c r="AV8" s="67"/>
      <c r="AW8" s="67"/>
      <c r="AX8" s="67"/>
      <c r="AY8" s="67"/>
      <c r="AZ8" s="67"/>
      <c r="BA8" s="67"/>
      <c r="BB8" s="69">
        <f>データ!$T$6</f>
        <v>163.19999999999999</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51.89</v>
      </c>
      <c r="J10" s="67"/>
      <c r="K10" s="67"/>
      <c r="L10" s="67"/>
      <c r="M10" s="67"/>
      <c r="N10" s="67"/>
      <c r="O10" s="68"/>
      <c r="P10" s="69">
        <f>データ!$P$6</f>
        <v>99.44</v>
      </c>
      <c r="Q10" s="69"/>
      <c r="R10" s="69"/>
      <c r="S10" s="69"/>
      <c r="T10" s="69"/>
      <c r="U10" s="69"/>
      <c r="V10" s="69"/>
      <c r="W10" s="70">
        <f>データ!$Q$6</f>
        <v>3024</v>
      </c>
      <c r="X10" s="70"/>
      <c r="Y10" s="70"/>
      <c r="Z10" s="70"/>
      <c r="AA10" s="70"/>
      <c r="AB10" s="70"/>
      <c r="AC10" s="70"/>
      <c r="AD10" s="2"/>
      <c r="AE10" s="2"/>
      <c r="AF10" s="2"/>
      <c r="AG10" s="2"/>
      <c r="AH10" s="4"/>
      <c r="AI10" s="4"/>
      <c r="AJ10" s="4"/>
      <c r="AK10" s="4"/>
      <c r="AL10" s="70">
        <f>データ!$U$6</f>
        <v>13133</v>
      </c>
      <c r="AM10" s="70"/>
      <c r="AN10" s="70"/>
      <c r="AO10" s="70"/>
      <c r="AP10" s="70"/>
      <c r="AQ10" s="70"/>
      <c r="AR10" s="70"/>
      <c r="AS10" s="70"/>
      <c r="AT10" s="66">
        <f>データ!$V$6</f>
        <v>24.16</v>
      </c>
      <c r="AU10" s="67"/>
      <c r="AV10" s="67"/>
      <c r="AW10" s="67"/>
      <c r="AX10" s="67"/>
      <c r="AY10" s="67"/>
      <c r="AZ10" s="67"/>
      <c r="BA10" s="67"/>
      <c r="BB10" s="69">
        <f>データ!$W$6</f>
        <v>543.58000000000004</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104</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105</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106</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eaiueHuNfz84J5oC4fxr9OR2PvdBf5/exagDGgNhjXT7rhrULAr+45y+dTEjSjKp09JOXqmJEw+9rb8TuRubEg==" saltValue="5WB/ZXwjYUWwQBJ3NDGZV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27</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52</v>
      </c>
      <c r="B4" s="31"/>
      <c r="C4" s="31"/>
      <c r="D4" s="31"/>
      <c r="E4" s="31"/>
      <c r="F4" s="31"/>
      <c r="G4" s="31"/>
      <c r="H4" s="90"/>
      <c r="I4" s="91"/>
      <c r="J4" s="91"/>
      <c r="K4" s="91"/>
      <c r="L4" s="91"/>
      <c r="M4" s="91"/>
      <c r="N4" s="91"/>
      <c r="O4" s="91"/>
      <c r="P4" s="91"/>
      <c r="Q4" s="91"/>
      <c r="R4" s="91"/>
      <c r="S4" s="91"/>
      <c r="T4" s="91"/>
      <c r="U4" s="91"/>
      <c r="V4" s="91"/>
      <c r="W4" s="92"/>
      <c r="X4" s="86" t="s">
        <v>53</v>
      </c>
      <c r="Y4" s="86"/>
      <c r="Z4" s="86"/>
      <c r="AA4" s="86"/>
      <c r="AB4" s="86"/>
      <c r="AC4" s="86"/>
      <c r="AD4" s="86"/>
      <c r="AE4" s="86"/>
      <c r="AF4" s="86"/>
      <c r="AG4" s="86"/>
      <c r="AH4" s="86"/>
      <c r="AI4" s="86" t="s">
        <v>54</v>
      </c>
      <c r="AJ4" s="86"/>
      <c r="AK4" s="86"/>
      <c r="AL4" s="86"/>
      <c r="AM4" s="86"/>
      <c r="AN4" s="86"/>
      <c r="AO4" s="86"/>
      <c r="AP4" s="86"/>
      <c r="AQ4" s="86"/>
      <c r="AR4" s="86"/>
      <c r="AS4" s="86"/>
      <c r="AT4" s="86" t="s">
        <v>55</v>
      </c>
      <c r="AU4" s="86"/>
      <c r="AV4" s="86"/>
      <c r="AW4" s="86"/>
      <c r="AX4" s="86"/>
      <c r="AY4" s="86"/>
      <c r="AZ4" s="86"/>
      <c r="BA4" s="86"/>
      <c r="BB4" s="86"/>
      <c r="BC4" s="86"/>
      <c r="BD4" s="86"/>
      <c r="BE4" s="86" t="s">
        <v>56</v>
      </c>
      <c r="BF4" s="86"/>
      <c r="BG4" s="86"/>
      <c r="BH4" s="86"/>
      <c r="BI4" s="86"/>
      <c r="BJ4" s="86"/>
      <c r="BK4" s="86"/>
      <c r="BL4" s="86"/>
      <c r="BM4" s="86"/>
      <c r="BN4" s="86"/>
      <c r="BO4" s="86"/>
      <c r="BP4" s="86" t="s">
        <v>57</v>
      </c>
      <c r="BQ4" s="86"/>
      <c r="BR4" s="86"/>
      <c r="BS4" s="86"/>
      <c r="BT4" s="86"/>
      <c r="BU4" s="86"/>
      <c r="BV4" s="86"/>
      <c r="BW4" s="86"/>
      <c r="BX4" s="86"/>
      <c r="BY4" s="86"/>
      <c r="BZ4" s="86"/>
      <c r="CA4" s="86" t="s">
        <v>58</v>
      </c>
      <c r="CB4" s="86"/>
      <c r="CC4" s="86"/>
      <c r="CD4" s="86"/>
      <c r="CE4" s="86"/>
      <c r="CF4" s="86"/>
      <c r="CG4" s="86"/>
      <c r="CH4" s="86"/>
      <c r="CI4" s="86"/>
      <c r="CJ4" s="86"/>
      <c r="CK4" s="86"/>
      <c r="CL4" s="86" t="s">
        <v>59</v>
      </c>
      <c r="CM4" s="86"/>
      <c r="CN4" s="86"/>
      <c r="CO4" s="86"/>
      <c r="CP4" s="86"/>
      <c r="CQ4" s="86"/>
      <c r="CR4" s="86"/>
      <c r="CS4" s="86"/>
      <c r="CT4" s="86"/>
      <c r="CU4" s="86"/>
      <c r="CV4" s="86"/>
      <c r="CW4" s="86" t="s">
        <v>60</v>
      </c>
      <c r="CX4" s="86"/>
      <c r="CY4" s="86"/>
      <c r="CZ4" s="86"/>
      <c r="DA4" s="86"/>
      <c r="DB4" s="86"/>
      <c r="DC4" s="86"/>
      <c r="DD4" s="86"/>
      <c r="DE4" s="86"/>
      <c r="DF4" s="86"/>
      <c r="DG4" s="86"/>
      <c r="DH4" s="86" t="s">
        <v>61</v>
      </c>
      <c r="DI4" s="86"/>
      <c r="DJ4" s="86"/>
      <c r="DK4" s="86"/>
      <c r="DL4" s="86"/>
      <c r="DM4" s="86"/>
      <c r="DN4" s="86"/>
      <c r="DO4" s="86"/>
      <c r="DP4" s="86"/>
      <c r="DQ4" s="86"/>
      <c r="DR4" s="86"/>
      <c r="DS4" s="86" t="s">
        <v>62</v>
      </c>
      <c r="DT4" s="86"/>
      <c r="DU4" s="86"/>
      <c r="DV4" s="86"/>
      <c r="DW4" s="86"/>
      <c r="DX4" s="86"/>
      <c r="DY4" s="86"/>
      <c r="DZ4" s="86"/>
      <c r="EA4" s="86"/>
      <c r="EB4" s="86"/>
      <c r="EC4" s="86"/>
      <c r="ED4" s="86" t="s">
        <v>63</v>
      </c>
      <c r="EE4" s="86"/>
      <c r="EF4" s="86"/>
      <c r="EG4" s="86"/>
      <c r="EH4" s="86"/>
      <c r="EI4" s="86"/>
      <c r="EJ4" s="86"/>
      <c r="EK4" s="86"/>
      <c r="EL4" s="86"/>
      <c r="EM4" s="86"/>
      <c r="EN4" s="86"/>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2018</v>
      </c>
      <c r="C6" s="34">
        <f t="shared" ref="C6:W6" si="3">C7</f>
        <v>24015</v>
      </c>
      <c r="D6" s="34">
        <f t="shared" si="3"/>
        <v>46</v>
      </c>
      <c r="E6" s="34">
        <f t="shared" si="3"/>
        <v>1</v>
      </c>
      <c r="F6" s="34">
        <f t="shared" si="3"/>
        <v>0</v>
      </c>
      <c r="G6" s="34">
        <f t="shared" si="3"/>
        <v>1</v>
      </c>
      <c r="H6" s="34" t="str">
        <f t="shared" si="3"/>
        <v>青森県　野辺地町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51.89</v>
      </c>
      <c r="P6" s="35">
        <f t="shared" si="3"/>
        <v>99.44</v>
      </c>
      <c r="Q6" s="35">
        <f t="shared" si="3"/>
        <v>3024</v>
      </c>
      <c r="R6" s="35">
        <f t="shared" si="3"/>
        <v>13330</v>
      </c>
      <c r="S6" s="35">
        <f t="shared" si="3"/>
        <v>81.680000000000007</v>
      </c>
      <c r="T6" s="35">
        <f t="shared" si="3"/>
        <v>163.19999999999999</v>
      </c>
      <c r="U6" s="35">
        <f t="shared" si="3"/>
        <v>13133</v>
      </c>
      <c r="V6" s="35">
        <f t="shared" si="3"/>
        <v>24.16</v>
      </c>
      <c r="W6" s="35">
        <f t="shared" si="3"/>
        <v>543.58000000000004</v>
      </c>
      <c r="X6" s="36">
        <f>IF(X7="",NA(),X7)</f>
        <v>115.92</v>
      </c>
      <c r="Y6" s="36">
        <f t="shared" ref="Y6:AG6" si="4">IF(Y7="",NA(),Y7)</f>
        <v>114.03</v>
      </c>
      <c r="Z6" s="36">
        <f t="shared" si="4"/>
        <v>117.34</v>
      </c>
      <c r="AA6" s="36">
        <f t="shared" si="4"/>
        <v>116.81</v>
      </c>
      <c r="AB6" s="36">
        <f t="shared" si="4"/>
        <v>111.47</v>
      </c>
      <c r="AC6" s="36">
        <f t="shared" si="4"/>
        <v>109.49</v>
      </c>
      <c r="AD6" s="36">
        <f t="shared" si="4"/>
        <v>111.06</v>
      </c>
      <c r="AE6" s="36">
        <f t="shared" si="4"/>
        <v>111.34</v>
      </c>
      <c r="AF6" s="36">
        <f t="shared" si="4"/>
        <v>110.02</v>
      </c>
      <c r="AG6" s="36">
        <f t="shared" si="4"/>
        <v>108.76</v>
      </c>
      <c r="AH6" s="35" t="str">
        <f>IF(AH7="","",IF(AH7="-","【-】","【"&amp;SUBSTITUTE(TEXT(AH7,"#,##0.00"),"-","△")&amp;"】"))</f>
        <v>【112.83】</v>
      </c>
      <c r="AI6" s="35">
        <f>IF(AI7="",NA(),AI7)</f>
        <v>0</v>
      </c>
      <c r="AJ6" s="35">
        <f t="shared" ref="AJ6:AR6" si="5">IF(AJ7="",NA(),AJ7)</f>
        <v>0</v>
      </c>
      <c r="AK6" s="35">
        <f t="shared" si="5"/>
        <v>0</v>
      </c>
      <c r="AL6" s="35">
        <f t="shared" si="5"/>
        <v>0</v>
      </c>
      <c r="AM6" s="35">
        <f t="shared" si="5"/>
        <v>0</v>
      </c>
      <c r="AN6" s="36">
        <f t="shared" si="5"/>
        <v>9.49</v>
      </c>
      <c r="AO6" s="36">
        <f t="shared" si="5"/>
        <v>9.35</v>
      </c>
      <c r="AP6" s="36">
        <f t="shared" si="5"/>
        <v>10.130000000000001</v>
      </c>
      <c r="AQ6" s="36">
        <f t="shared" si="5"/>
        <v>7.31</v>
      </c>
      <c r="AR6" s="36">
        <f t="shared" si="5"/>
        <v>7.48</v>
      </c>
      <c r="AS6" s="35" t="str">
        <f>IF(AS7="","",IF(AS7="-","【-】","【"&amp;SUBSTITUTE(TEXT(AS7,"#,##0.00"),"-","△")&amp;"】"))</f>
        <v>【1.05】</v>
      </c>
      <c r="AT6" s="36">
        <f>IF(AT7="",NA(),AT7)</f>
        <v>2000.56</v>
      </c>
      <c r="AU6" s="36">
        <f t="shared" ref="AU6:BC6" si="6">IF(AU7="",NA(),AU7)</f>
        <v>3701.02</v>
      </c>
      <c r="AV6" s="36">
        <f t="shared" si="6"/>
        <v>231.62</v>
      </c>
      <c r="AW6" s="36">
        <f t="shared" si="6"/>
        <v>252.44</v>
      </c>
      <c r="AX6" s="36">
        <f t="shared" si="6"/>
        <v>256.83</v>
      </c>
      <c r="AY6" s="36">
        <f t="shared" si="6"/>
        <v>406.37</v>
      </c>
      <c r="AZ6" s="36">
        <f t="shared" si="6"/>
        <v>398.29</v>
      </c>
      <c r="BA6" s="36">
        <f t="shared" si="6"/>
        <v>388.67</v>
      </c>
      <c r="BB6" s="36">
        <f t="shared" si="6"/>
        <v>355.27</v>
      </c>
      <c r="BC6" s="36">
        <f t="shared" si="6"/>
        <v>359.7</v>
      </c>
      <c r="BD6" s="35" t="str">
        <f>IF(BD7="","",IF(BD7="-","【-】","【"&amp;SUBSTITUTE(TEXT(BD7,"#,##0.00"),"-","△")&amp;"】"))</f>
        <v>【261.93】</v>
      </c>
      <c r="BE6" s="36">
        <f>IF(BE7="",NA(),BE7)</f>
        <v>561.29999999999995</v>
      </c>
      <c r="BF6" s="36">
        <f t="shared" ref="BF6:BN6" si="7">IF(BF7="",NA(),BF7)</f>
        <v>537.97</v>
      </c>
      <c r="BG6" s="36">
        <f t="shared" si="7"/>
        <v>526.51</v>
      </c>
      <c r="BH6" s="36">
        <f t="shared" si="7"/>
        <v>516.20000000000005</v>
      </c>
      <c r="BI6" s="36">
        <f t="shared" si="7"/>
        <v>495.27</v>
      </c>
      <c r="BJ6" s="36">
        <f t="shared" si="7"/>
        <v>442.54</v>
      </c>
      <c r="BK6" s="36">
        <f t="shared" si="7"/>
        <v>431</v>
      </c>
      <c r="BL6" s="36">
        <f t="shared" si="7"/>
        <v>422.5</v>
      </c>
      <c r="BM6" s="36">
        <f t="shared" si="7"/>
        <v>458.27</v>
      </c>
      <c r="BN6" s="36">
        <f t="shared" si="7"/>
        <v>447.01</v>
      </c>
      <c r="BO6" s="35" t="str">
        <f>IF(BO7="","",IF(BO7="-","【-】","【"&amp;SUBSTITUTE(TEXT(BO7,"#,##0.00"),"-","△")&amp;"】"))</f>
        <v>【270.46】</v>
      </c>
      <c r="BP6" s="36">
        <f>IF(BP7="",NA(),BP7)</f>
        <v>114.37</v>
      </c>
      <c r="BQ6" s="36">
        <f t="shared" ref="BQ6:BY6" si="8">IF(BQ7="",NA(),BQ7)</f>
        <v>113.34</v>
      </c>
      <c r="BR6" s="36">
        <f t="shared" si="8"/>
        <v>116.53</v>
      </c>
      <c r="BS6" s="36">
        <f t="shared" si="8"/>
        <v>115.72</v>
      </c>
      <c r="BT6" s="36">
        <f t="shared" si="8"/>
        <v>110.67</v>
      </c>
      <c r="BU6" s="36">
        <f t="shared" si="8"/>
        <v>98.6</v>
      </c>
      <c r="BV6" s="36">
        <f t="shared" si="8"/>
        <v>100.82</v>
      </c>
      <c r="BW6" s="36">
        <f t="shared" si="8"/>
        <v>101.64</v>
      </c>
      <c r="BX6" s="36">
        <f t="shared" si="8"/>
        <v>96.77</v>
      </c>
      <c r="BY6" s="36">
        <f t="shared" si="8"/>
        <v>95.81</v>
      </c>
      <c r="BZ6" s="35" t="str">
        <f>IF(BZ7="","",IF(BZ7="-","【-】","【"&amp;SUBSTITUTE(TEXT(BZ7,"#,##0.00"),"-","△")&amp;"】"))</f>
        <v>【103.91】</v>
      </c>
      <c r="CA6" s="36">
        <f>IF(CA7="",NA(),CA7)</f>
        <v>147.84</v>
      </c>
      <c r="CB6" s="36">
        <f t="shared" ref="CB6:CJ6" si="9">IF(CB7="",NA(),CB7)</f>
        <v>149.52000000000001</v>
      </c>
      <c r="CC6" s="36">
        <f t="shared" si="9"/>
        <v>144.76</v>
      </c>
      <c r="CD6" s="36">
        <f t="shared" si="9"/>
        <v>145.87</v>
      </c>
      <c r="CE6" s="36">
        <f t="shared" si="9"/>
        <v>153.57</v>
      </c>
      <c r="CF6" s="36">
        <f t="shared" si="9"/>
        <v>181.67</v>
      </c>
      <c r="CG6" s="36">
        <f t="shared" si="9"/>
        <v>179.55</v>
      </c>
      <c r="CH6" s="36">
        <f t="shared" si="9"/>
        <v>179.16</v>
      </c>
      <c r="CI6" s="36">
        <f t="shared" si="9"/>
        <v>187.18</v>
      </c>
      <c r="CJ6" s="36">
        <f t="shared" si="9"/>
        <v>189.58</v>
      </c>
      <c r="CK6" s="35" t="str">
        <f>IF(CK7="","",IF(CK7="-","【-】","【"&amp;SUBSTITUTE(TEXT(CK7,"#,##0.00"),"-","△")&amp;"】"))</f>
        <v>【167.11】</v>
      </c>
      <c r="CL6" s="36">
        <f>IF(CL7="",NA(),CL7)</f>
        <v>47.79</v>
      </c>
      <c r="CM6" s="36">
        <f t="shared" ref="CM6:CU6" si="10">IF(CM7="",NA(),CM7)</f>
        <v>45.87</v>
      </c>
      <c r="CN6" s="36">
        <f t="shared" si="10"/>
        <v>45.85</v>
      </c>
      <c r="CO6" s="36">
        <f t="shared" si="10"/>
        <v>45.87</v>
      </c>
      <c r="CP6" s="36">
        <f t="shared" si="10"/>
        <v>47.85</v>
      </c>
      <c r="CQ6" s="36">
        <f t="shared" si="10"/>
        <v>53.61</v>
      </c>
      <c r="CR6" s="36">
        <f t="shared" si="10"/>
        <v>53.52</v>
      </c>
      <c r="CS6" s="36">
        <f t="shared" si="10"/>
        <v>54.24</v>
      </c>
      <c r="CT6" s="36">
        <f t="shared" si="10"/>
        <v>55.88</v>
      </c>
      <c r="CU6" s="36">
        <f t="shared" si="10"/>
        <v>55.22</v>
      </c>
      <c r="CV6" s="35" t="str">
        <f>IF(CV7="","",IF(CV7="-","【-】","【"&amp;SUBSTITUTE(TEXT(CV7,"#,##0.00"),"-","△")&amp;"】"))</f>
        <v>【60.27】</v>
      </c>
      <c r="CW6" s="36">
        <f>IF(CW7="",NA(),CW7)</f>
        <v>71.17</v>
      </c>
      <c r="CX6" s="36">
        <f t="shared" ref="CX6:DF6" si="11">IF(CX7="",NA(),CX7)</f>
        <v>72.709999999999994</v>
      </c>
      <c r="CY6" s="36">
        <f t="shared" si="11"/>
        <v>71.709999999999994</v>
      </c>
      <c r="CZ6" s="36">
        <f t="shared" si="11"/>
        <v>70.62</v>
      </c>
      <c r="DA6" s="36">
        <f t="shared" si="11"/>
        <v>67.39</v>
      </c>
      <c r="DB6" s="36">
        <f t="shared" si="11"/>
        <v>81.31</v>
      </c>
      <c r="DC6" s="36">
        <f t="shared" si="11"/>
        <v>81.459999999999994</v>
      </c>
      <c r="DD6" s="36">
        <f t="shared" si="11"/>
        <v>81.680000000000007</v>
      </c>
      <c r="DE6" s="36">
        <f t="shared" si="11"/>
        <v>80.989999999999995</v>
      </c>
      <c r="DF6" s="36">
        <f t="shared" si="11"/>
        <v>80.930000000000007</v>
      </c>
      <c r="DG6" s="35" t="str">
        <f>IF(DG7="","",IF(DG7="-","【-】","【"&amp;SUBSTITUTE(TEXT(DG7,"#,##0.00"),"-","△")&amp;"】"))</f>
        <v>【89.92】</v>
      </c>
      <c r="DH6" s="36">
        <f>IF(DH7="",NA(),DH7)</f>
        <v>51.9</v>
      </c>
      <c r="DI6" s="36">
        <f t="shared" ref="DI6:DQ6" si="12">IF(DI7="",NA(),DI7)</f>
        <v>53.28</v>
      </c>
      <c r="DJ6" s="36">
        <f t="shared" si="12"/>
        <v>54.68</v>
      </c>
      <c r="DK6" s="36">
        <f t="shared" si="12"/>
        <v>56.1</v>
      </c>
      <c r="DL6" s="36">
        <f t="shared" si="12"/>
        <v>57.4</v>
      </c>
      <c r="DM6" s="36">
        <f t="shared" si="12"/>
        <v>46.67</v>
      </c>
      <c r="DN6" s="36">
        <f t="shared" si="12"/>
        <v>47.7</v>
      </c>
      <c r="DO6" s="36">
        <f t="shared" si="12"/>
        <v>48.14</v>
      </c>
      <c r="DP6" s="36">
        <f t="shared" si="12"/>
        <v>46.61</v>
      </c>
      <c r="DQ6" s="36">
        <f t="shared" si="12"/>
        <v>47.97</v>
      </c>
      <c r="DR6" s="35" t="str">
        <f>IF(DR7="","",IF(DR7="-","【-】","【"&amp;SUBSTITUTE(TEXT(DR7,"#,##0.00"),"-","△")&amp;"】"))</f>
        <v>【48.85】</v>
      </c>
      <c r="DS6" s="36">
        <f>IF(DS7="",NA(),DS7)</f>
        <v>13.05</v>
      </c>
      <c r="DT6" s="35">
        <f t="shared" ref="DT6:EB6" si="13">IF(DT7="",NA(),DT7)</f>
        <v>0</v>
      </c>
      <c r="DU6" s="35">
        <f t="shared" si="13"/>
        <v>0</v>
      </c>
      <c r="DV6" s="36">
        <f t="shared" si="13"/>
        <v>10.050000000000001</v>
      </c>
      <c r="DW6" s="36">
        <f t="shared" si="13"/>
        <v>14.52</v>
      </c>
      <c r="DX6" s="36">
        <f t="shared" si="13"/>
        <v>10.029999999999999</v>
      </c>
      <c r="DY6" s="36">
        <f t="shared" si="13"/>
        <v>7.26</v>
      </c>
      <c r="DZ6" s="36">
        <f t="shared" si="13"/>
        <v>11.13</v>
      </c>
      <c r="EA6" s="36">
        <f t="shared" si="13"/>
        <v>10.84</v>
      </c>
      <c r="EB6" s="36">
        <f t="shared" si="13"/>
        <v>15.33</v>
      </c>
      <c r="EC6" s="35" t="str">
        <f>IF(EC7="","",IF(EC7="-","【-】","【"&amp;SUBSTITUTE(TEXT(EC7,"#,##0.00"),"-","△")&amp;"】"))</f>
        <v>【17.80】</v>
      </c>
      <c r="ED6" s="36">
        <f>IF(ED7="",NA(),ED7)</f>
        <v>0.04</v>
      </c>
      <c r="EE6" s="35">
        <f t="shared" ref="EE6:EM6" si="14">IF(EE7="",NA(),EE7)</f>
        <v>0</v>
      </c>
      <c r="EF6" s="35">
        <f t="shared" si="14"/>
        <v>0</v>
      </c>
      <c r="EG6" s="35">
        <f t="shared" si="14"/>
        <v>0</v>
      </c>
      <c r="EH6" s="35">
        <f t="shared" si="14"/>
        <v>0</v>
      </c>
      <c r="EI6" s="36">
        <f t="shared" si="14"/>
        <v>0.68</v>
      </c>
      <c r="EJ6" s="36">
        <f t="shared" si="14"/>
        <v>1.65</v>
      </c>
      <c r="EK6" s="36">
        <f t="shared" si="14"/>
        <v>0.47</v>
      </c>
      <c r="EL6" s="36">
        <f t="shared" si="14"/>
        <v>0.39</v>
      </c>
      <c r="EM6" s="36">
        <f t="shared" si="14"/>
        <v>0.43</v>
      </c>
      <c r="EN6" s="35" t="str">
        <f>IF(EN7="","",IF(EN7="-","【-】","【"&amp;SUBSTITUTE(TEXT(EN7,"#,##0.00"),"-","△")&amp;"】"))</f>
        <v>【0.70】</v>
      </c>
    </row>
    <row r="7" spans="1:144" s="37" customFormat="1" x14ac:dyDescent="0.15">
      <c r="A7" s="29"/>
      <c r="B7" s="38">
        <v>2018</v>
      </c>
      <c r="C7" s="38">
        <v>24015</v>
      </c>
      <c r="D7" s="38">
        <v>46</v>
      </c>
      <c r="E7" s="38">
        <v>1</v>
      </c>
      <c r="F7" s="38">
        <v>0</v>
      </c>
      <c r="G7" s="38">
        <v>1</v>
      </c>
      <c r="H7" s="38" t="s">
        <v>92</v>
      </c>
      <c r="I7" s="38" t="s">
        <v>93</v>
      </c>
      <c r="J7" s="38" t="s">
        <v>94</v>
      </c>
      <c r="K7" s="38" t="s">
        <v>95</v>
      </c>
      <c r="L7" s="38" t="s">
        <v>96</v>
      </c>
      <c r="M7" s="38" t="s">
        <v>97</v>
      </c>
      <c r="N7" s="39" t="s">
        <v>98</v>
      </c>
      <c r="O7" s="39">
        <v>51.89</v>
      </c>
      <c r="P7" s="39">
        <v>99.44</v>
      </c>
      <c r="Q7" s="39">
        <v>3024</v>
      </c>
      <c r="R7" s="39">
        <v>13330</v>
      </c>
      <c r="S7" s="39">
        <v>81.680000000000007</v>
      </c>
      <c r="T7" s="39">
        <v>163.19999999999999</v>
      </c>
      <c r="U7" s="39">
        <v>13133</v>
      </c>
      <c r="V7" s="39">
        <v>24.16</v>
      </c>
      <c r="W7" s="39">
        <v>543.58000000000004</v>
      </c>
      <c r="X7" s="39">
        <v>115.92</v>
      </c>
      <c r="Y7" s="39">
        <v>114.03</v>
      </c>
      <c r="Z7" s="39">
        <v>117.34</v>
      </c>
      <c r="AA7" s="39">
        <v>116.81</v>
      </c>
      <c r="AB7" s="39">
        <v>111.47</v>
      </c>
      <c r="AC7" s="39">
        <v>109.49</v>
      </c>
      <c r="AD7" s="39">
        <v>111.06</v>
      </c>
      <c r="AE7" s="39">
        <v>111.34</v>
      </c>
      <c r="AF7" s="39">
        <v>110.02</v>
      </c>
      <c r="AG7" s="39">
        <v>108.76</v>
      </c>
      <c r="AH7" s="39">
        <v>112.83</v>
      </c>
      <c r="AI7" s="39">
        <v>0</v>
      </c>
      <c r="AJ7" s="39">
        <v>0</v>
      </c>
      <c r="AK7" s="39">
        <v>0</v>
      </c>
      <c r="AL7" s="39">
        <v>0</v>
      </c>
      <c r="AM7" s="39">
        <v>0</v>
      </c>
      <c r="AN7" s="39">
        <v>9.49</v>
      </c>
      <c r="AO7" s="39">
        <v>9.35</v>
      </c>
      <c r="AP7" s="39">
        <v>10.130000000000001</v>
      </c>
      <c r="AQ7" s="39">
        <v>7.31</v>
      </c>
      <c r="AR7" s="39">
        <v>7.48</v>
      </c>
      <c r="AS7" s="39">
        <v>1.05</v>
      </c>
      <c r="AT7" s="39">
        <v>2000.56</v>
      </c>
      <c r="AU7" s="39">
        <v>3701.02</v>
      </c>
      <c r="AV7" s="39">
        <v>231.62</v>
      </c>
      <c r="AW7" s="39">
        <v>252.44</v>
      </c>
      <c r="AX7" s="39">
        <v>256.83</v>
      </c>
      <c r="AY7" s="39">
        <v>406.37</v>
      </c>
      <c r="AZ7" s="39">
        <v>398.29</v>
      </c>
      <c r="BA7" s="39">
        <v>388.67</v>
      </c>
      <c r="BB7" s="39">
        <v>355.27</v>
      </c>
      <c r="BC7" s="39">
        <v>359.7</v>
      </c>
      <c r="BD7" s="39">
        <v>261.93</v>
      </c>
      <c r="BE7" s="39">
        <v>561.29999999999995</v>
      </c>
      <c r="BF7" s="39">
        <v>537.97</v>
      </c>
      <c r="BG7" s="39">
        <v>526.51</v>
      </c>
      <c r="BH7" s="39">
        <v>516.20000000000005</v>
      </c>
      <c r="BI7" s="39">
        <v>495.27</v>
      </c>
      <c r="BJ7" s="39">
        <v>442.54</v>
      </c>
      <c r="BK7" s="39">
        <v>431</v>
      </c>
      <c r="BL7" s="39">
        <v>422.5</v>
      </c>
      <c r="BM7" s="39">
        <v>458.27</v>
      </c>
      <c r="BN7" s="39">
        <v>447.01</v>
      </c>
      <c r="BO7" s="39">
        <v>270.45999999999998</v>
      </c>
      <c r="BP7" s="39">
        <v>114.37</v>
      </c>
      <c r="BQ7" s="39">
        <v>113.34</v>
      </c>
      <c r="BR7" s="39">
        <v>116.53</v>
      </c>
      <c r="BS7" s="39">
        <v>115.72</v>
      </c>
      <c r="BT7" s="39">
        <v>110.67</v>
      </c>
      <c r="BU7" s="39">
        <v>98.6</v>
      </c>
      <c r="BV7" s="39">
        <v>100.82</v>
      </c>
      <c r="BW7" s="39">
        <v>101.64</v>
      </c>
      <c r="BX7" s="39">
        <v>96.77</v>
      </c>
      <c r="BY7" s="39">
        <v>95.81</v>
      </c>
      <c r="BZ7" s="39">
        <v>103.91</v>
      </c>
      <c r="CA7" s="39">
        <v>147.84</v>
      </c>
      <c r="CB7" s="39">
        <v>149.52000000000001</v>
      </c>
      <c r="CC7" s="39">
        <v>144.76</v>
      </c>
      <c r="CD7" s="39">
        <v>145.87</v>
      </c>
      <c r="CE7" s="39">
        <v>153.57</v>
      </c>
      <c r="CF7" s="39">
        <v>181.67</v>
      </c>
      <c r="CG7" s="39">
        <v>179.55</v>
      </c>
      <c r="CH7" s="39">
        <v>179.16</v>
      </c>
      <c r="CI7" s="39">
        <v>187.18</v>
      </c>
      <c r="CJ7" s="39">
        <v>189.58</v>
      </c>
      <c r="CK7" s="39">
        <v>167.11</v>
      </c>
      <c r="CL7" s="39">
        <v>47.79</v>
      </c>
      <c r="CM7" s="39">
        <v>45.87</v>
      </c>
      <c r="CN7" s="39">
        <v>45.85</v>
      </c>
      <c r="CO7" s="39">
        <v>45.87</v>
      </c>
      <c r="CP7" s="39">
        <v>47.85</v>
      </c>
      <c r="CQ7" s="39">
        <v>53.61</v>
      </c>
      <c r="CR7" s="39">
        <v>53.52</v>
      </c>
      <c r="CS7" s="39">
        <v>54.24</v>
      </c>
      <c r="CT7" s="39">
        <v>55.88</v>
      </c>
      <c r="CU7" s="39">
        <v>55.22</v>
      </c>
      <c r="CV7" s="39">
        <v>60.27</v>
      </c>
      <c r="CW7" s="39">
        <v>71.17</v>
      </c>
      <c r="CX7" s="39">
        <v>72.709999999999994</v>
      </c>
      <c r="CY7" s="39">
        <v>71.709999999999994</v>
      </c>
      <c r="CZ7" s="39">
        <v>70.62</v>
      </c>
      <c r="DA7" s="39">
        <v>67.39</v>
      </c>
      <c r="DB7" s="39">
        <v>81.31</v>
      </c>
      <c r="DC7" s="39">
        <v>81.459999999999994</v>
      </c>
      <c r="DD7" s="39">
        <v>81.680000000000007</v>
      </c>
      <c r="DE7" s="39">
        <v>80.989999999999995</v>
      </c>
      <c r="DF7" s="39">
        <v>80.930000000000007</v>
      </c>
      <c r="DG7" s="39">
        <v>89.92</v>
      </c>
      <c r="DH7" s="39">
        <v>51.9</v>
      </c>
      <c r="DI7" s="39">
        <v>53.28</v>
      </c>
      <c r="DJ7" s="39">
        <v>54.68</v>
      </c>
      <c r="DK7" s="39">
        <v>56.1</v>
      </c>
      <c r="DL7" s="39">
        <v>57.4</v>
      </c>
      <c r="DM7" s="39">
        <v>46.67</v>
      </c>
      <c r="DN7" s="39">
        <v>47.7</v>
      </c>
      <c r="DO7" s="39">
        <v>48.14</v>
      </c>
      <c r="DP7" s="39">
        <v>46.61</v>
      </c>
      <c r="DQ7" s="39">
        <v>47.97</v>
      </c>
      <c r="DR7" s="39">
        <v>48.85</v>
      </c>
      <c r="DS7" s="39">
        <v>13.05</v>
      </c>
      <c r="DT7" s="39">
        <v>0</v>
      </c>
      <c r="DU7" s="39">
        <v>0</v>
      </c>
      <c r="DV7" s="39">
        <v>10.050000000000001</v>
      </c>
      <c r="DW7" s="39">
        <v>14.52</v>
      </c>
      <c r="DX7" s="39">
        <v>10.029999999999999</v>
      </c>
      <c r="DY7" s="39">
        <v>7.26</v>
      </c>
      <c r="DZ7" s="39">
        <v>11.13</v>
      </c>
      <c r="EA7" s="39">
        <v>10.84</v>
      </c>
      <c r="EB7" s="39">
        <v>15.33</v>
      </c>
      <c r="EC7" s="39">
        <v>17.8</v>
      </c>
      <c r="ED7" s="39">
        <v>0.04</v>
      </c>
      <c r="EE7" s="39">
        <v>0</v>
      </c>
      <c r="EF7" s="39">
        <v>0</v>
      </c>
      <c r="EG7" s="39">
        <v>0</v>
      </c>
      <c r="EH7" s="39">
        <v>0</v>
      </c>
      <c r="EI7" s="39">
        <v>0.68</v>
      </c>
      <c r="EJ7" s="39">
        <v>1.65</v>
      </c>
      <c r="EK7" s="39">
        <v>0.47</v>
      </c>
      <c r="EL7" s="39">
        <v>0.39</v>
      </c>
      <c r="EM7" s="39">
        <v>0.43</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四戸　俊彰</cp:lastModifiedBy>
  <cp:lastPrinted>2020-02-03T01:30:45Z</cp:lastPrinted>
  <dcterms:created xsi:type="dcterms:W3CDTF">2019-12-05T04:08:34Z</dcterms:created>
  <dcterms:modified xsi:type="dcterms:W3CDTF">2020-02-03T01:31:14Z</dcterms:modified>
  <cp:category/>
</cp:coreProperties>
</file>