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X:\財政担当\20 予算関係\R7年度\01 照会\21_令和６年度財政状況資料集の作成及び公表について\05_確認事項\01_【差替え】【3月18日12時まで】財政状況資料集の確認依頼について\02_回答\"/>
    </mc:Choice>
  </mc:AlternateContent>
  <xr:revisionPtr revIDLastSave="0" documentId="13_ncr:1_{073552E7-794C-439F-ACB7-EA30FE0D7484}" xr6:coauthVersionLast="47" xr6:coauthVersionMax="47" xr10:uidLastSave="{00000000-0000-0000-0000-000000000000}"/>
  <bookViews>
    <workbookView xWindow="-120" yWindow="-120" windowWidth="57840" windowHeight="319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CO34" i="10"/>
  <c r="CO35" i="10" s="1"/>
  <c r="BW34" i="10"/>
  <c r="BW35" i="10" s="1"/>
  <c r="BW36" i="10" s="1"/>
  <c r="BW37" i="10" s="1"/>
  <c r="BW38" i="10" s="1"/>
  <c r="BW39" i="10" s="1"/>
  <c r="BW40" i="10" s="1"/>
  <c r="BW41" i="10" s="1"/>
  <c r="BW42" i="10" s="1"/>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<sst xmlns="http://schemas.openxmlformats.org/spreadsheetml/2006/main" count="1090" uniqueCount="565">
  <si>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</si>
  <si>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</si>
  <si>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</si>
  <si>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</si>
  <si>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</si>
  <si>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</si>
  <si>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</si>
  <si>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</si>
  <si>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</si>
  <si>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</si>
  <si>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</si>
  <si>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</si>
  <si>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</si>
  <si>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</si>
  <si>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</si>
  <si>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</si>
  <si>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</si>
  <si>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</si>
  <si>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</si>
  <si>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</si>
  <si>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</si>
  <si>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</si>
  <si>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</si>
  <si>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</si>
  <si>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</si>
  <si>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</si>
  <si>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</si>
  <si>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</si>
  <si>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</si>
  <si>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</si>
  <si>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</si>
  <si>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</si>
  <si>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</si>
  <si>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</si>
  <si>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</si>
  <si>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</si>
  <si>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</si>
  <si>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</si>
  <si>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</si>
  <si>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</si>
  <si>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</si>
  <si>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</si>
  <si>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</si>
  <si>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</si>
  <si>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</si>
  <si>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</si>
  <si>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</si>
  <si>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</si>
  <si>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</si>
  <si>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</si>
  <si>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</si>
  <si>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</si>
  <si>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</si>
  <si>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</si>
  <si>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</si>
  <si>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</si>
  <si>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</si>
  <si>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</si>
  <si>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</si>
  <si>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</si>
  <si>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</si>
  <si>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</si>
  <si>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</si>
  <si>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</si>
  <si>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</si>
  <si>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</si>
  <si>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</si>
  <si>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</si>
  <si>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</si>
  <si>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</si>
  <si>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</si>
  <si>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</si>
  <si>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</si>
  <si>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</si>
  <si>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</si>
  <si>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</si>
  <si>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</si>
  <si>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</si>
  <si>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</si>
  <si>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</si>
  <si>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</si>
  <si>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</si>
  <si>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</si>
  <si>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</si>
  <si>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</si>
  <si>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</si>
  <si>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</si>
  <si>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</si>
  <si>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</si>
  <si>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</si>
  <si>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</si>
  <si>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</si>
  <si>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</si>
  <si>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</si>
  <si>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</si>
  <si>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</si>
  <si>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</si>
  <si>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</si>
  <si>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</si>
  <si>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</si>
  <si>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</si>
  <si>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</si>
  <si>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</si>
  <si>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</si>
  <si>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</si>
  <si>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</si>
  <si>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</si>
  <si>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</si>
  <si>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</si>
  <si>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</si>
  <si>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</si>
  <si>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</si>
  <si>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</si>
  <si>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</si>
  <si>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</si>
  <si>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</si>
  <si>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</si>
  <si>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</si>
  <si>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</si>
  <si>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</si>
  <si>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</si>
  <si>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</si>
  <si>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</si>
  <si>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</si>
  <si>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</si>
  <si>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</si>
  <si>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</si>
  <si>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</si>
  <si>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</si>
  <si>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</si>
  <si>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</si>
  <si>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</si>
  <si>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</si>
  <si>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</si>
  <si>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</si>
  <si>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</si>
  <si>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</si>
  <si>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</si>
  <si>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</si>
  <si>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</si>
  <si>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</si>
  <si>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</si>
  <si>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</si>
  <si>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</si>
  <si>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</si>
  <si>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</si>
  <si>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</si>
  <si>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</si>
  <si>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</si>
  <si>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</si>
  <si>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</si>
  <si>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</si>
  <si>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</si>
  <si>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</si>
  <si>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</si>
  <si>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</si>
  <si>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</si>
  <si>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</si>
  <si>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</si>
  <si>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</si>
  <si>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</si>
  <si>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</si>
  <si>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</si>
  <si>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</si>
  <si>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</si>
  <si>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</si>
  <si>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</si>
  <si>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</si>
  <si>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</si>
  <si>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</si>
  <si>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</si>
  <si>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</si>
  <si>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</si>
  <si>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</si>
  <si>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</si>
  <si>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</si>
  <si>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</si>
  <si>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</si>
  <si>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</si>
  <si>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</si>
  <si>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</si>
  <si>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</si>
  <si>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</si>
  <si>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</si>
  <si>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</si>
  <si>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</si>
  <si>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</si>
  <si>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</si>
  <si>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</si>
  <si>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</si>
  <si>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</si>
  <si>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</si>
  <si>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</si>
  <si>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</si>
  <si>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</si>
  <si>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</si>
  <si>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</si>
  <si>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</si>
  <si>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</si>
  <si>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</si>
  <si>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</si>
  <si>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</si>
  <si>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</si>
  <si>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</si>
  <si>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青森県野辺地町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</si>
  <si>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</si>
  <si>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</si>
  <si>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</si>
  <si>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</si>
  <si>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</si>
  <si>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</si>
  <si>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</si>
  <si>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</si>
  <si>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</si>
  <si>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</si>
  <si>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</si>
  <si>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</si>
  <si>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</si>
  <si>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</si>
  <si>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</si>
  <si>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</si>
  <si>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</si>
  <si>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</si>
  <si>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</si>
  <si>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</si>
  <si>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</si>
  <si>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</si>
  <si>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</si>
  <si>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</si>
  <si>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</si>
  <si>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</si>
  <si>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</si>
  <si>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</si>
  <si>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</si>
  <si>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</si>
  <si>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</si>
  <si>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</si>
  <si>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</si>
  <si>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</si>
  <si>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</si>
  <si>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</si>
  <si>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</si>
  <si>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</si>
  <si>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</si>
  <si>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</si>
  <si>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</si>
  <si>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</si>
  <si>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</si>
  <si>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</si>
  <si>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</si>
  <si>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</si>
  <si>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</si>
  <si>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</si>
  <si>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</si>
  <si>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</si>
  <si>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</si>
  <si>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</si>
  <si>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</si>
  <si>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</si>
  <si>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</si>
  <si>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</si>
  <si>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</si>
  <si>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</si>
  <si>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</si>
  <si>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</si>
  <si>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</si>
  <si>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</si>
  <si>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</si>
  <si>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</si>
  <si>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</si>
  <si>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</si>
  <si>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</si>
  <si>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</si>
  <si>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</si>
  <si>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</si>
  <si>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</si>
  <si>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</si>
  <si>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</si>
  <si>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</si>
  <si>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</si>
  <si>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</si>
  <si>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</si>
  <si>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</si>
  <si>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</si>
  <si>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</si>
  <si>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</si>
  <si>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</si>
  <si>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</si>
  <si>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</si>
  <si>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</si>
  <si>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</si>
  <si>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</si>
  <si>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</si>
  <si>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</si>
  <si>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</si>
  <si>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</si>
  <si>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</si>
  <si>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</si>
  <si>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</si>
  <si>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</si>
  <si>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</si>
  <si>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</si>
  <si>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</si>
  <si>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</si>
  <si>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</si>
  <si>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</si>
  <si>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</si>
  <si>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</si>
  <si>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</si>
  <si>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</si>
  <si>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</si>
  <si>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</si>
  <si>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</si>
  <si>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</si>
  <si>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</si>
  <si>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</si>
  <si>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</si>
  <si>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</si>
  <si>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</si>
  <si>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</si>
  <si>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</si>
  <si>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</si>
  <si>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</si>
  <si>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</si>
  <si>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</si>
  <si>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</si>
  <si>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</si>
  <si>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</si>
  <si>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</si>
  <si>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</si>
  <si>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</si>
  <si>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</si>
  <si>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</si>
  <si>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</si>
  <si>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</si>
  <si>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</si>
  <si>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</si>
  <si>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</si>
  <si>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</si>
  <si>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</si>
  <si>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</si>
  <si>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</si>
  <si>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</si>
  <si>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</si>
  <si>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</si>
  <si>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</si>
  <si>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</si>
  <si>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</si>
  <si>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</si>
  <si>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</si>
  <si>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</si>
  <si>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</si>
  <si>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</si>
  <si>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</si>
  <si>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</si>
  <si>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青森県野辺地町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</si>
  <si>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</si>
  <si>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</si>
  <si>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</si>
  <si>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</si>
  <si>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</si>
  <si>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</si>
  <si>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</si>
  <si>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</si>
  <si>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</si>
  <si>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</si>
  <si>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</si>
  <si>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</si>
  <si>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</si>
  <si>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</si>
  <si>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</si>
  <si>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</si>
  <si>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</si>
  <si>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</si>
  <si>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</si>
  <si>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</si>
  <si>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</si>
  <si>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</si>
  <si>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</si>
  <si>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</si>
  <si>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</si>
  <si>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</si>
  <si>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</si>
  <si>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</si>
  <si>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</si>
  <si>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</si>
  <si>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</si>
  <si>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</si>
  <si>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</si>
  <si>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</si>
  <si>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</si>
  <si>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</si>
  <si>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</si>
  <si>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</si>
  <si>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</si>
  <si>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</si>
  <si>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</si>
  <si>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</si>
  <si>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</si>
  <si>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</si>
  <si>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</si>
  <si>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</si>
  <si>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</si>
  <si>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</si>
  <si>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</si>
  <si>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</si>
  <si>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</si>
  <si>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</si>
  <si>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</si>
  <si>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</si>
  <si>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</si>
  <si>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</si>
  <si>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</si>
  <si>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</si>
  <si>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</si>
  <si>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</si>
  <si>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</si>
  <si>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</si>
  <si>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</si>
  <si>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</si>
  <si>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</si>
  <si>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</si>
  <si>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</si>
  <si>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</si>
  <si>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</si>
  <si>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</si>
  <si>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</si>
  <si>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</si>
  <si>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</si>
  <si>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</si>
  <si>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</si>
  <si>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</si>
  <si>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</si>
  <si>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</si>
  <si>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</si>
  <si>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</si>
  <si>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</si>
  <si>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</si>
  <si>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</si>
  <si>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</si>
  <si>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</si>
  <si>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</si>
  <si>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</si>
  <si>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</si>
  <si>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</si>
  <si>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</si>
  <si>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</si>
  <si>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</si>
  <si>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</si>
  <si>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</si>
  <si>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</si>
  <si>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</si>
  <si>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</si>
  <si>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</si>
  <si>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</si>
  <si>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</si>
  <si>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</si>
  <si>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</si>
  <si>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</si>
  <si>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</si>
  <si>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</si>
  <si>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</si>
  <si>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</si>
  <si>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</si>
  <si>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</si>
  <si>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</si>
  <si>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</si>
  <si>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</si>
  <si>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</si>
  <si>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</si>
  <si>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</si>
  <si>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</si>
  <si>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</si>
  <si>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</si>
  <si>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</si>
  <si>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</si>
  <si>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</si>
  <si>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</si>
  <si>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</si>
  <si>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</si>
  <si>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</si>
  <si>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</si>
  <si>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</si>
  <si>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</si>
  <si>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</si>
  <si>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</si>
  <si>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</si>
  <si>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</si>
  <si>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</si>
  <si>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</si>
  <si>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</si>
  <si>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</si>
  <si>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</si>
  <si>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</si>
  <si>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</si>
  <si>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</si>
  <si>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</si>
  <si>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</si>
  <si>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</si>
  <si>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</si>
  <si>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</si>
  <si>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</si>
  <si>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</si>
  <si>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</si>
  <si>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</si>
  <si>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</si>
  <si>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</si>
  <si>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</si>
  <si>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</si>
  <si>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</si>
  <si>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</si>
  <si>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</si>
  <si>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</si>
  <si>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</si>
  <si>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</si>
  <si>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</si>
  <si>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</si>
  <si>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</si>
  <si>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</si>
  <si>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</si>
  <si>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</si>
  <si>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</si>
  <si>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</si>
  <si>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</si>
  <si>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</si>
  <si>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</si>
  <si>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</si>
  <si>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</si>
  <si>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</si>
  <si>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</si>
  <si>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</si>
  <si>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0.04</t>
  </si>
  <si>
    <t>水道事業特別会計</t>
  </si>
  <si>
    <t>一般会計</t>
  </si>
  <si>
    <t>国民健康保険事業特別会計</t>
  </si>
  <si>
    <t>介護保険事業特別会計</t>
  </si>
  <si>
    <t>後期高齢者医療特別会計</t>
  </si>
  <si>
    <t>下水道事業特別会計</t>
  </si>
  <si>
    <t>その他会計（赤字）</t>
  </si>
  <si>
    <t>その他会計（黒字）</t>
  </si>
  <si>
    <t>R02</t>
    <phoneticPr fontId="5"/>
  </si>
  <si>
    <t>R03</t>
    <phoneticPr fontId="5"/>
  </si>
  <si>
    <t>R04</t>
    <phoneticPr fontId="5"/>
  </si>
  <si>
    <t>R05</t>
    <phoneticPr fontId="5"/>
  </si>
  <si>
    <t>R06</t>
    <phoneticPr fontId="5"/>
  </si>
  <si>
    <t>北部上北広域事務組合（一般会計）</t>
    <rPh sb="11" eb="13">
      <t>イッパン</t>
    </rPh>
    <rPh sb="13" eb="15">
      <t>カイケイ</t>
    </rPh>
    <phoneticPr fontId="2"/>
  </si>
  <si>
    <t>北部上北広域事務組合（病院会計）</t>
    <rPh sb="11" eb="13">
      <t>ビョウイン</t>
    </rPh>
    <rPh sb="13" eb="15">
      <t>カイケイ</t>
    </rPh>
    <phoneticPr fontId="2"/>
  </si>
  <si>
    <t>下北地域広域行政事務組合</t>
  </si>
  <si>
    <t>上北地方教育・福祉事務組合</t>
  </si>
  <si>
    <t>青森県市町村総合事務組合</t>
  </si>
  <si>
    <t>青森県市町村職員退職手当組合</t>
  </si>
  <si>
    <t>青森県交通災害共済組合</t>
  </si>
  <si>
    <t>青森県後期高齢者医療広域連合（一般会計）</t>
    <rPh sb="15" eb="17">
      <t>イッパン</t>
    </rPh>
    <rPh sb="17" eb="19">
      <t>カイケイ</t>
    </rPh>
    <phoneticPr fontId="2"/>
  </si>
  <si>
    <t>青森県後期高齢者医療広域連合（後期高齢者医療事業会計）</t>
    <rPh sb="15" eb="17">
      <t>コウキ</t>
    </rPh>
    <rPh sb="17" eb="20">
      <t>コウレイシャ</t>
    </rPh>
    <rPh sb="20" eb="22">
      <t>イリョウ</t>
    </rPh>
    <rPh sb="22" eb="24">
      <t>ジギョウ</t>
    </rPh>
    <rPh sb="24" eb="26">
      <t>カイケイ</t>
    </rPh>
    <phoneticPr fontId="2"/>
  </si>
  <si>
    <t>野辺地町土地開発公社</t>
    <rPh sb="0" eb="4">
      <t>ノヘジマチ</t>
    </rPh>
    <rPh sb="4" eb="10">
      <t>トチカイハツコウシャ</t>
    </rPh>
    <phoneticPr fontId="2"/>
  </si>
  <si>
    <t>野辺地町観光協会</t>
    <rPh sb="0" eb="4">
      <t>ノヘジマチ</t>
    </rPh>
    <rPh sb="4" eb="6">
      <t>カンコウ</t>
    </rPh>
    <rPh sb="6" eb="8">
      <t>キョウカイ</t>
    </rPh>
    <phoneticPr fontId="2"/>
  </si>
  <si>
    <t>-</t>
    <phoneticPr fontId="2"/>
  </si>
  <si>
    <t>-</t>
    <phoneticPr fontId="2"/>
  </si>
  <si>
    <t>子育て支援基金</t>
    <rPh sb="0" eb="2">
      <t>コソダ</t>
    </rPh>
    <rPh sb="3" eb="5">
      <t>シエン</t>
    </rPh>
    <rPh sb="5" eb="7">
      <t>キキン</t>
    </rPh>
    <phoneticPr fontId="2"/>
  </si>
  <si>
    <t>公共施設整備基金</t>
    <rPh sb="0" eb="2">
      <t>コウキョウ</t>
    </rPh>
    <rPh sb="2" eb="4">
      <t>シセツ</t>
    </rPh>
    <rPh sb="4" eb="6">
      <t>セイビ</t>
    </rPh>
    <rPh sb="6" eb="8">
      <t>キキン</t>
    </rPh>
    <phoneticPr fontId="2"/>
  </si>
  <si>
    <t>学校建設基金</t>
    <rPh sb="0" eb="2">
      <t>ガッコウ</t>
    </rPh>
    <rPh sb="2" eb="4">
      <t>ケンセツ</t>
    </rPh>
    <rPh sb="4" eb="6">
      <t>キキン</t>
    </rPh>
    <phoneticPr fontId="2"/>
  </si>
  <si>
    <t>役場庁舎建設基金</t>
    <rPh sb="0" eb="2">
      <t>ヤクバ</t>
    </rPh>
    <rPh sb="2" eb="4">
      <t>チョウシャ</t>
    </rPh>
    <rPh sb="4" eb="6">
      <t>ケンセツ</t>
    </rPh>
    <rPh sb="6" eb="8">
      <t>キキン</t>
    </rPh>
    <phoneticPr fontId="2"/>
  </si>
  <si>
    <t>電源立地地域対策基金</t>
    <rPh sb="0" eb="2">
      <t>デンゲン</t>
    </rPh>
    <rPh sb="2" eb="4">
      <t>リッチ</t>
    </rPh>
    <rPh sb="4" eb="6">
      <t>チイキ</t>
    </rPh>
    <rPh sb="6" eb="8">
      <t>タイサク</t>
    </rPh>
    <rPh sb="8" eb="10">
      <t>キキン</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</si>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</sst>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932E-4DF5-BBFD-A19F067C7F7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41727</c:v>
                </c:pt>
                <c:pt idx="1">
                  <c:v>53166</c:v>
                </c:pt>
                <c:pt idx="2">
                  <c:v>37443</c:v>
                </c:pt>
                <c:pt idx="3">
                  <c:v>162730</c:v>
                </c:pt>
                <c:pt idx="4">
                  <c:v>137081</c:v>
                </c:pt>
              </c:numCache>
            </c:numRef>
          </c:val>
          <c:smooth val="0"/>
          <c:extLst>
            <c:ext xmlns:c16="http://schemas.microsoft.com/office/drawing/2014/chart" uri="{C3380CC4-5D6E-409C-BE32-E72D297353CC}">
              <c16:uniqueId val="{00000001-932E-4DF5-BBFD-A19F067C7F7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3.58</c:v>
                </c:pt>
                <c:pt idx="1">
                  <c:v>9.11</c:v>
                </c:pt>
                <c:pt idx="2">
                  <c:v>4.18</c:v>
                </c:pt>
                <c:pt idx="3">
                  <c:v>2.4</c:v>
                </c:pt>
                <c:pt idx="4">
                  <c:v>2.63</c:v>
                </c:pt>
              </c:numCache>
            </c:numRef>
          </c:val>
          <c:extLst>
            <c:ext xmlns:c16="http://schemas.microsoft.com/office/drawing/2014/chart" uri="{C3380CC4-5D6E-409C-BE32-E72D297353CC}">
              <c16:uniqueId val="{00000000-8C33-4491-AC31-D498C1463EF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18.100000000000001</c:v>
                </c:pt>
                <c:pt idx="1">
                  <c:v>18.41</c:v>
                </c:pt>
                <c:pt idx="2">
                  <c:v>23.87</c:v>
                </c:pt>
                <c:pt idx="3">
                  <c:v>26.02</c:v>
                </c:pt>
                <c:pt idx="4">
                  <c:v>26.36</c:v>
                </c:pt>
              </c:numCache>
            </c:numRef>
          </c:val>
          <c:extLst>
            <c:ext xmlns:c16="http://schemas.microsoft.com/office/drawing/2014/chart" uri="{C3380CC4-5D6E-409C-BE32-E72D297353CC}">
              <c16:uniqueId val="{00000001-8C33-4491-AC31-D498C1463EF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3.51</c:v>
                </c:pt>
                <c:pt idx="1">
                  <c:v>7.45</c:v>
                </c:pt>
                <c:pt idx="2">
                  <c:v>-0.04</c:v>
                </c:pt>
                <c:pt idx="3">
                  <c:v>0.31</c:v>
                </c:pt>
                <c:pt idx="4">
                  <c:v>2.0699999999999998</c:v>
                </c:pt>
              </c:numCache>
            </c:numRef>
          </c:val>
          <c:smooth val="0"/>
          <c:extLst>
            <c:ext xmlns:c16="http://schemas.microsoft.com/office/drawing/2014/chart" uri="{C3380CC4-5D6E-409C-BE32-E72D297353CC}">
              <c16:uniqueId val="{00000002-8C33-4491-AC31-D498C1463EF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0.03</c:v>
                </c:pt>
                <c:pt idx="2">
                  <c:v>#N/A</c:v>
                </c:pt>
                <c:pt idx="3">
                  <c:v>0.02</c:v>
                </c:pt>
                <c:pt idx="4">
                  <c:v>#N/A</c:v>
                </c:pt>
                <c:pt idx="5">
                  <c:v>0</c:v>
                </c:pt>
                <c:pt idx="6">
                  <c:v>0</c:v>
                </c:pt>
                <c:pt idx="7">
                  <c:v>0</c:v>
                </c:pt>
                <c:pt idx="8">
                  <c:v>0</c:v>
                </c:pt>
                <c:pt idx="9">
                  <c:v>0</c:v>
                </c:pt>
              </c:numCache>
            </c:numRef>
          </c:val>
          <c:extLst>
            <c:ext xmlns:c16="http://schemas.microsoft.com/office/drawing/2014/chart" uri="{C3380CC4-5D6E-409C-BE32-E72D297353CC}">
              <c16:uniqueId val="{00000000-D068-4AEB-B1A3-D89712A3203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068-4AEB-B1A3-D89712A3203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068-4AEB-B1A3-D89712A3203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068-4AEB-B1A3-D89712A3203D}"/>
            </c:ext>
          </c:extLst>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D068-4AEB-B1A3-D89712A3203D}"/>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7.0000000000000007E-2</c:v>
                </c:pt>
                <c:pt idx="2">
                  <c:v>#N/A</c:v>
                </c:pt>
                <c:pt idx="3">
                  <c:v>7.0000000000000007E-2</c:v>
                </c:pt>
                <c:pt idx="4">
                  <c:v>#N/A</c:v>
                </c:pt>
                <c:pt idx="5">
                  <c:v>0.1</c:v>
                </c:pt>
                <c:pt idx="6">
                  <c:v>#N/A</c:v>
                </c:pt>
                <c:pt idx="7">
                  <c:v>0.13</c:v>
                </c:pt>
                <c:pt idx="8">
                  <c:v>#N/A</c:v>
                </c:pt>
                <c:pt idx="9">
                  <c:v>0.1</c:v>
                </c:pt>
              </c:numCache>
            </c:numRef>
          </c:val>
          <c:extLst>
            <c:ext xmlns:c16="http://schemas.microsoft.com/office/drawing/2014/chart" uri="{C3380CC4-5D6E-409C-BE32-E72D297353CC}">
              <c16:uniqueId val="{00000005-D068-4AEB-B1A3-D89712A3203D}"/>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1.78</c:v>
                </c:pt>
                <c:pt idx="2">
                  <c:v>#N/A</c:v>
                </c:pt>
                <c:pt idx="3">
                  <c:v>1.86</c:v>
                </c:pt>
                <c:pt idx="4">
                  <c:v>#N/A</c:v>
                </c:pt>
                <c:pt idx="5">
                  <c:v>1.99</c:v>
                </c:pt>
                <c:pt idx="6">
                  <c:v>#N/A</c:v>
                </c:pt>
                <c:pt idx="7">
                  <c:v>1.24</c:v>
                </c:pt>
                <c:pt idx="8">
                  <c:v>#N/A</c:v>
                </c:pt>
                <c:pt idx="9">
                  <c:v>1.77</c:v>
                </c:pt>
              </c:numCache>
            </c:numRef>
          </c:val>
          <c:extLst>
            <c:ext xmlns:c16="http://schemas.microsoft.com/office/drawing/2014/chart" uri="{C3380CC4-5D6E-409C-BE32-E72D297353CC}">
              <c16:uniqueId val="{00000006-D068-4AEB-B1A3-D89712A3203D}"/>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c:v>
                </c:pt>
                <c:pt idx="2">
                  <c:v>#N/A</c:v>
                </c:pt>
                <c:pt idx="3">
                  <c:v>1.1000000000000001</c:v>
                </c:pt>
                <c:pt idx="4">
                  <c:v>#N/A</c:v>
                </c:pt>
                <c:pt idx="5">
                  <c:v>1.98</c:v>
                </c:pt>
                <c:pt idx="6">
                  <c:v>#N/A</c:v>
                </c:pt>
                <c:pt idx="7">
                  <c:v>2.52</c:v>
                </c:pt>
                <c:pt idx="8">
                  <c:v>#N/A</c:v>
                </c:pt>
                <c:pt idx="9">
                  <c:v>2.08</c:v>
                </c:pt>
              </c:numCache>
            </c:numRef>
          </c:val>
          <c:extLst>
            <c:ext xmlns:c16="http://schemas.microsoft.com/office/drawing/2014/chart" uri="{C3380CC4-5D6E-409C-BE32-E72D297353CC}">
              <c16:uniqueId val="{00000007-D068-4AEB-B1A3-D89712A3203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3.58</c:v>
                </c:pt>
                <c:pt idx="2">
                  <c:v>#N/A</c:v>
                </c:pt>
                <c:pt idx="3">
                  <c:v>9.1</c:v>
                </c:pt>
                <c:pt idx="4">
                  <c:v>#N/A</c:v>
                </c:pt>
                <c:pt idx="5">
                  <c:v>4.17</c:v>
                </c:pt>
                <c:pt idx="6">
                  <c:v>#N/A</c:v>
                </c:pt>
                <c:pt idx="7">
                  <c:v>2.4</c:v>
                </c:pt>
                <c:pt idx="8">
                  <c:v>#N/A</c:v>
                </c:pt>
                <c:pt idx="9">
                  <c:v>2.63</c:v>
                </c:pt>
              </c:numCache>
            </c:numRef>
          </c:val>
          <c:extLst>
            <c:ext xmlns:c16="http://schemas.microsoft.com/office/drawing/2014/chart" uri="{C3380CC4-5D6E-409C-BE32-E72D297353CC}">
              <c16:uniqueId val="{00000008-D068-4AEB-B1A3-D89712A3203D}"/>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6.93</c:v>
                </c:pt>
                <c:pt idx="2">
                  <c:v>#N/A</c:v>
                </c:pt>
                <c:pt idx="3">
                  <c:v>6.81</c:v>
                </c:pt>
                <c:pt idx="4">
                  <c:v>#N/A</c:v>
                </c:pt>
                <c:pt idx="5">
                  <c:v>6.52</c:v>
                </c:pt>
                <c:pt idx="6">
                  <c:v>#N/A</c:v>
                </c:pt>
                <c:pt idx="7">
                  <c:v>5.69</c:v>
                </c:pt>
                <c:pt idx="8">
                  <c:v>#N/A</c:v>
                </c:pt>
                <c:pt idx="9">
                  <c:v>5.27</c:v>
                </c:pt>
              </c:numCache>
            </c:numRef>
          </c:val>
          <c:extLst>
            <c:ext xmlns:c16="http://schemas.microsoft.com/office/drawing/2014/chart" uri="{C3380CC4-5D6E-409C-BE32-E72D297353CC}">
              <c16:uniqueId val="{00000009-D068-4AEB-B1A3-D89712A3203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544</c:v>
                </c:pt>
                <c:pt idx="5">
                  <c:v>569</c:v>
                </c:pt>
                <c:pt idx="8">
                  <c:v>592</c:v>
                </c:pt>
                <c:pt idx="11">
                  <c:v>560</c:v>
                </c:pt>
                <c:pt idx="14">
                  <c:v>606</c:v>
                </c:pt>
              </c:numCache>
            </c:numRef>
          </c:val>
          <c:extLst>
            <c:ext xmlns:c16="http://schemas.microsoft.com/office/drawing/2014/chart" uri="{C3380CC4-5D6E-409C-BE32-E72D297353CC}">
              <c16:uniqueId val="{00000000-273E-482B-915F-A8C21788002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73E-482B-915F-A8C21788002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15</c:v>
                </c:pt>
                <c:pt idx="3">
                  <c:v>15</c:v>
                </c:pt>
                <c:pt idx="6">
                  <c:v>15</c:v>
                </c:pt>
                <c:pt idx="9">
                  <c:v>0</c:v>
                </c:pt>
                <c:pt idx="12">
                  <c:v>0</c:v>
                </c:pt>
              </c:numCache>
            </c:numRef>
          </c:val>
          <c:extLst>
            <c:ext xmlns:c16="http://schemas.microsoft.com/office/drawing/2014/chart" uri="{C3380CC4-5D6E-409C-BE32-E72D297353CC}">
              <c16:uniqueId val="{00000002-273E-482B-915F-A8C21788002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119</c:v>
                </c:pt>
                <c:pt idx="3">
                  <c:v>89</c:v>
                </c:pt>
                <c:pt idx="6">
                  <c:v>64</c:v>
                </c:pt>
                <c:pt idx="9">
                  <c:v>23</c:v>
                </c:pt>
                <c:pt idx="12">
                  <c:v>32</c:v>
                </c:pt>
              </c:numCache>
            </c:numRef>
          </c:val>
          <c:extLst>
            <c:ext xmlns:c16="http://schemas.microsoft.com/office/drawing/2014/chart" uri="{C3380CC4-5D6E-409C-BE32-E72D297353CC}">
              <c16:uniqueId val="{00000003-273E-482B-915F-A8C21788002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24</c:v>
                </c:pt>
                <c:pt idx="3">
                  <c:v>29</c:v>
                </c:pt>
                <c:pt idx="6">
                  <c:v>29</c:v>
                </c:pt>
                <c:pt idx="9">
                  <c:v>29</c:v>
                </c:pt>
                <c:pt idx="12">
                  <c:v>39</c:v>
                </c:pt>
              </c:numCache>
            </c:numRef>
          </c:val>
          <c:extLst>
            <c:ext xmlns:c16="http://schemas.microsoft.com/office/drawing/2014/chart" uri="{C3380CC4-5D6E-409C-BE32-E72D297353CC}">
              <c16:uniqueId val="{00000004-273E-482B-915F-A8C21788002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73E-482B-915F-A8C21788002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73E-482B-915F-A8C21788002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652</c:v>
                </c:pt>
                <c:pt idx="3">
                  <c:v>699</c:v>
                </c:pt>
                <c:pt idx="6">
                  <c:v>752</c:v>
                </c:pt>
                <c:pt idx="9">
                  <c:v>747</c:v>
                </c:pt>
                <c:pt idx="12">
                  <c:v>742</c:v>
                </c:pt>
              </c:numCache>
            </c:numRef>
          </c:val>
          <c:extLst>
            <c:ext xmlns:c16="http://schemas.microsoft.com/office/drawing/2014/chart" uri="{C3380CC4-5D6E-409C-BE32-E72D297353CC}">
              <c16:uniqueId val="{00000007-273E-482B-915F-A8C21788002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266</c:v>
                </c:pt>
                <c:pt idx="2">
                  <c:v>#N/A</c:v>
                </c:pt>
                <c:pt idx="3">
                  <c:v>#N/A</c:v>
                </c:pt>
                <c:pt idx="4">
                  <c:v>263</c:v>
                </c:pt>
                <c:pt idx="5">
                  <c:v>#N/A</c:v>
                </c:pt>
                <c:pt idx="6">
                  <c:v>#N/A</c:v>
                </c:pt>
                <c:pt idx="7">
                  <c:v>268</c:v>
                </c:pt>
                <c:pt idx="8">
                  <c:v>#N/A</c:v>
                </c:pt>
                <c:pt idx="9">
                  <c:v>#N/A</c:v>
                </c:pt>
                <c:pt idx="10">
                  <c:v>239</c:v>
                </c:pt>
                <c:pt idx="11">
                  <c:v>#N/A</c:v>
                </c:pt>
                <c:pt idx="12">
                  <c:v>#N/A</c:v>
                </c:pt>
                <c:pt idx="13">
                  <c:v>207</c:v>
                </c:pt>
                <c:pt idx="14">
                  <c:v>#N/A</c:v>
                </c:pt>
              </c:numCache>
            </c:numRef>
          </c:val>
          <c:smooth val="0"/>
          <c:extLst>
            <c:ext xmlns:c16="http://schemas.microsoft.com/office/drawing/2014/chart" uri="{C3380CC4-5D6E-409C-BE32-E72D297353CC}">
              <c16:uniqueId val="{00000008-273E-482B-915F-A8C21788002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5216</c:v>
                </c:pt>
                <c:pt idx="5">
                  <c:v>4916</c:v>
                </c:pt>
                <c:pt idx="8">
                  <c:v>4603</c:v>
                </c:pt>
                <c:pt idx="11">
                  <c:v>4814</c:v>
                </c:pt>
                <c:pt idx="14">
                  <c:v>5004</c:v>
                </c:pt>
              </c:numCache>
            </c:numRef>
          </c:val>
          <c:extLst>
            <c:ext xmlns:c16="http://schemas.microsoft.com/office/drawing/2014/chart" uri="{C3380CC4-5D6E-409C-BE32-E72D297353CC}">
              <c16:uniqueId val="{00000000-F898-43D3-842D-816FADAA458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15</c:v>
                </c:pt>
                <c:pt idx="11">
                  <c:v>13</c:v>
                </c:pt>
                <c:pt idx="14">
                  <c:v>11</c:v>
                </c:pt>
              </c:numCache>
            </c:numRef>
          </c:val>
          <c:extLst>
            <c:ext xmlns:c16="http://schemas.microsoft.com/office/drawing/2014/chart" uri="{C3380CC4-5D6E-409C-BE32-E72D297353CC}">
              <c16:uniqueId val="{00000001-F898-43D3-842D-816FADAA458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1668</c:v>
                </c:pt>
                <c:pt idx="5">
                  <c:v>2029</c:v>
                </c:pt>
                <c:pt idx="8">
                  <c:v>2675</c:v>
                </c:pt>
                <c:pt idx="11">
                  <c:v>2734</c:v>
                </c:pt>
                <c:pt idx="14">
                  <c:v>2775</c:v>
                </c:pt>
              </c:numCache>
            </c:numRef>
          </c:val>
          <c:extLst>
            <c:ext xmlns:c16="http://schemas.microsoft.com/office/drawing/2014/chart" uri="{C3380CC4-5D6E-409C-BE32-E72D297353CC}">
              <c16:uniqueId val="{00000002-F898-43D3-842D-816FADAA458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898-43D3-842D-816FADAA458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898-43D3-842D-816FADAA458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898-43D3-842D-816FADAA458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1003</c:v>
                </c:pt>
                <c:pt idx="3">
                  <c:v>986</c:v>
                </c:pt>
                <c:pt idx="6">
                  <c:v>930</c:v>
                </c:pt>
                <c:pt idx="9">
                  <c:v>961</c:v>
                </c:pt>
                <c:pt idx="12">
                  <c:v>949</c:v>
                </c:pt>
              </c:numCache>
            </c:numRef>
          </c:val>
          <c:extLst>
            <c:ext xmlns:c16="http://schemas.microsoft.com/office/drawing/2014/chart" uri="{C3380CC4-5D6E-409C-BE32-E72D297353CC}">
              <c16:uniqueId val="{00000006-F898-43D3-842D-816FADAA458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271</c:v>
                </c:pt>
                <c:pt idx="3">
                  <c:v>185</c:v>
                </c:pt>
                <c:pt idx="6">
                  <c:v>166</c:v>
                </c:pt>
                <c:pt idx="9">
                  <c:v>201</c:v>
                </c:pt>
                <c:pt idx="12">
                  <c:v>349</c:v>
                </c:pt>
              </c:numCache>
            </c:numRef>
          </c:val>
          <c:extLst>
            <c:ext xmlns:c16="http://schemas.microsoft.com/office/drawing/2014/chart" uri="{C3380CC4-5D6E-409C-BE32-E72D297353CC}">
              <c16:uniqueId val="{00000007-F898-43D3-842D-816FADAA458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284</c:v>
                </c:pt>
                <c:pt idx="3">
                  <c:v>259</c:v>
                </c:pt>
                <c:pt idx="6">
                  <c:v>250</c:v>
                </c:pt>
                <c:pt idx="9">
                  <c:v>230</c:v>
                </c:pt>
                <c:pt idx="12">
                  <c:v>229</c:v>
                </c:pt>
              </c:numCache>
            </c:numRef>
          </c:val>
          <c:extLst>
            <c:ext xmlns:c16="http://schemas.microsoft.com/office/drawing/2014/chart" uri="{C3380CC4-5D6E-409C-BE32-E72D297353CC}">
              <c16:uniqueId val="{00000008-F898-43D3-842D-816FADAA458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27</c:v>
                </c:pt>
                <c:pt idx="3">
                  <c:v>15</c:v>
                </c:pt>
                <c:pt idx="6">
                  <c:v>0</c:v>
                </c:pt>
                <c:pt idx="9">
                  <c:v>0</c:v>
                </c:pt>
                <c:pt idx="12">
                  <c:v>0</c:v>
                </c:pt>
              </c:numCache>
            </c:numRef>
          </c:val>
          <c:extLst>
            <c:ext xmlns:c16="http://schemas.microsoft.com/office/drawing/2014/chart" uri="{C3380CC4-5D6E-409C-BE32-E72D297353CC}">
              <c16:uniqueId val="{00000009-F898-43D3-842D-816FADAA458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6050</c:v>
                </c:pt>
                <c:pt idx="3">
                  <c:v>5830</c:v>
                </c:pt>
                <c:pt idx="6">
                  <c:v>5451</c:v>
                </c:pt>
                <c:pt idx="9">
                  <c:v>6194</c:v>
                </c:pt>
                <c:pt idx="12">
                  <c:v>6702</c:v>
                </c:pt>
              </c:numCache>
            </c:numRef>
          </c:val>
          <c:extLst>
            <c:ext xmlns:c16="http://schemas.microsoft.com/office/drawing/2014/chart" uri="{C3380CC4-5D6E-409C-BE32-E72D297353CC}">
              <c16:uniqueId val="{0000000A-F898-43D3-842D-816FADAA458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751</c:v>
                </c:pt>
                <c:pt idx="2">
                  <c:v>#N/A</c:v>
                </c:pt>
                <c:pt idx="3">
                  <c:v>#N/A</c:v>
                </c:pt>
                <c:pt idx="4">
                  <c:v>328</c:v>
                </c:pt>
                <c:pt idx="5">
                  <c:v>#N/A</c:v>
                </c:pt>
                <c:pt idx="6">
                  <c:v>#N/A</c:v>
                </c:pt>
                <c:pt idx="7">
                  <c:v>0</c:v>
                </c:pt>
                <c:pt idx="8">
                  <c:v>#N/A</c:v>
                </c:pt>
                <c:pt idx="9">
                  <c:v>#N/A</c:v>
                </c:pt>
                <c:pt idx="10">
                  <c:v>25</c:v>
                </c:pt>
                <c:pt idx="11">
                  <c:v>#N/A</c:v>
                </c:pt>
                <c:pt idx="12">
                  <c:v>#N/A</c:v>
                </c:pt>
                <c:pt idx="13">
                  <c:v>439</c:v>
                </c:pt>
                <c:pt idx="14">
                  <c:v>#N/A</c:v>
                </c:pt>
              </c:numCache>
            </c:numRef>
          </c:val>
          <c:smooth val="0"/>
          <c:extLst>
            <c:ext xmlns:c16="http://schemas.microsoft.com/office/drawing/2014/chart" uri="{C3380CC4-5D6E-409C-BE32-E72D297353CC}">
              <c16:uniqueId val="{0000000B-F898-43D3-842D-816FADAA458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1008</c:v>
                </c:pt>
                <c:pt idx="1">
                  <c:v>1097</c:v>
                </c:pt>
                <c:pt idx="2">
                  <c:v>1148</c:v>
                </c:pt>
              </c:numCache>
            </c:numRef>
          </c:val>
          <c:extLst>
            <c:ext xmlns:c16="http://schemas.microsoft.com/office/drawing/2014/chart" uri="{C3380CC4-5D6E-409C-BE32-E72D297353CC}">
              <c16:uniqueId val="{00000000-2926-40F8-9E5E-E1AC396DA10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54</c:v>
                </c:pt>
                <c:pt idx="1">
                  <c:v>78</c:v>
                </c:pt>
                <c:pt idx="2">
                  <c:v>66</c:v>
                </c:pt>
              </c:numCache>
            </c:numRef>
          </c:val>
          <c:extLst>
            <c:ext xmlns:c16="http://schemas.microsoft.com/office/drawing/2014/chart" uri="{C3380CC4-5D6E-409C-BE32-E72D297353CC}">
              <c16:uniqueId val="{00000001-2926-40F8-9E5E-E1AC396DA10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1443</c:v>
                </c:pt>
                <c:pt idx="1">
                  <c:v>1360</c:v>
                </c:pt>
                <c:pt idx="2">
                  <c:v>1298</c:v>
                </c:pt>
              </c:numCache>
            </c:numRef>
          </c:val>
          <c:extLst>
            <c:ext xmlns:c16="http://schemas.microsoft.com/office/drawing/2014/chart" uri="{C3380CC4-5D6E-409C-BE32-E72D297353CC}">
              <c16:uniqueId val="{00000002-2926-40F8-9E5E-E1AC396DA10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19</a:t>
          </a:r>
          <a:r>
            <a:rPr kumimoji="1" lang="ja-JP" altLang="en-US" sz="1300">
              <a:latin typeface="ＭＳ ゴシック" pitchFamily="49" charset="-128"/>
              <a:ea typeface="ＭＳ ゴシック" pitchFamily="49" charset="-128"/>
            </a:rPr>
            <a:t>年度・平成</a:t>
          </a:r>
          <a:r>
            <a:rPr kumimoji="1" lang="en-US" altLang="ja-JP" sz="1300">
              <a:latin typeface="ＭＳ ゴシック" pitchFamily="49" charset="-128"/>
              <a:ea typeface="ＭＳ ゴシック" pitchFamily="49" charset="-128"/>
            </a:rPr>
            <a:t>20</a:t>
          </a:r>
          <a:r>
            <a:rPr kumimoji="1" lang="ja-JP" altLang="en-US" sz="1300">
              <a:latin typeface="ＭＳ ゴシック" pitchFamily="49" charset="-128"/>
              <a:ea typeface="ＭＳ ゴシック" pitchFamily="49" charset="-128"/>
            </a:rPr>
            <a:t>年度臨時財政対策債の利率見直時期に合わせ繰上償還を行ったため元利償還金が減となったほか、新庁舎建設及び統合小学校建設に係る元利償還金の増に伴い、算入公債費や、交付税措置の裏に充当している特定目的基金の繰入額が増加したことにより、実質公債費比率の分子全体は減少した。</a:t>
          </a:r>
        </a:p>
        <a:p>
          <a:r>
            <a:rPr kumimoji="1" lang="ja-JP" altLang="en-US" sz="1300">
              <a:latin typeface="ＭＳ ゴシック" pitchFamily="49" charset="-128"/>
              <a:ea typeface="ＭＳ ゴシック" pitchFamily="49" charset="-128"/>
            </a:rPr>
            <a:t>　今後は役場庁舎建設事業や統合小学校建設事業、過疎対策事業債の償還等により元利償還金は増加していくものと思われるが、それに伴って算入公債費及び特定財源（基金繰入金）が増加していく見込みであり、分子全体は大きくは増加しない見込みである。</a:t>
          </a:r>
        </a:p>
        <a:p>
          <a:endParaRPr kumimoji="1" lang="ja-JP" altLang="en-US" sz="13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一般会計等に係る地方債の現在高は、役場庁舎建設事業に係る地方債の発行により前年度から大幅に増となった。</a:t>
          </a:r>
        </a:p>
        <a:p>
          <a:r>
            <a:rPr kumimoji="1" lang="ja-JP" altLang="en-US" sz="1400">
              <a:latin typeface="ＭＳ ゴシック" pitchFamily="49" charset="-128"/>
              <a:ea typeface="ＭＳ ゴシック" pitchFamily="49" charset="-128"/>
            </a:rPr>
            <a:t>　組合等負担等見込額は、一部事務組合が運営する病院が起こす医療機器等の整備に係る地方債の発行により、増となった。</a:t>
          </a:r>
        </a:p>
        <a:p>
          <a:r>
            <a:rPr kumimoji="1" lang="ja-JP" altLang="en-US" sz="1400">
              <a:latin typeface="ＭＳ ゴシック" pitchFamily="49" charset="-128"/>
              <a:ea typeface="ＭＳ ゴシック" pitchFamily="49" charset="-128"/>
            </a:rPr>
            <a:t>　退職手当負担見込み額は、対象職員数の減により減少した。</a:t>
          </a:r>
        </a:p>
        <a:p>
          <a:r>
            <a:rPr kumimoji="1" lang="ja-JP" altLang="en-US" sz="1400">
              <a:latin typeface="ＭＳ ゴシック" pitchFamily="49" charset="-128"/>
              <a:ea typeface="ＭＳ ゴシック" pitchFamily="49" charset="-128"/>
            </a:rPr>
            <a:t>　充当可能基金については、財政調整基金や公共施設整備基金の増などにより増加した。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青森県野辺地町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増加した基金については、財政調整基金は、積み立てを行いつつ基金を取り崩さずに済んだため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百万円の増。子育て支援基金は、町独自施策の保育料無償化事業や子どもの医療費無償化事業に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百万円を充当しつつも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百万円の増。公共施設整備基金は、老朽化した公共施設の改修に備え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百万円を積み立てることができ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減少した基金については、役場庁舎建設基金は、事業費や公債費の償還などへ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百万円繰入れたことにより、原子力立地給付金相当分の一部の積立を含めて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百万円の減。減債基金は、平成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年度臨時財政対策債の利率見直時期に合わせ繰上償還を行ったため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上記により、基金全体としては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事業の見直し等を図り、財政調整基金を取り崩すことのないよう予算編成を行っていく。また、役場庁舎建設基金や学校建設基金については、今後取り崩していく予定ではあるが、基金全体について、それぞれの目的に沿う事業を行うため計画的に積み立てていく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公共施設整備基金：公共施設等の整備に充てるもの。</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役場庁舎建設基金：役場庁舎建設費用に充てるもの。</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子育て支援基金：子育て支援施策に充てるもの。</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学校建設基金：町立学校の建設や耐震改修事業等の費用に充てるもの。平成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年度に実施した小学校耐震化事業の起債の償還や、統合小学校新築事業費へ充てる。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電源立地地域対策基金：電源立地地域対策交付金を積み立て、公共用施設の整備、その他住民の生活の利便性の向上及び産業の振興に寄与する事業を促進するための措置に要する経費の財源に充てるもの。</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公共施設整備基金：老朽化した公共施設の改修に備え公共施設整備基金に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役場庁舎建設基金：電源立地地域対策交付金のうち、一般家庭・企業への原子力立地給付金として措置選択可能な部分を市町村事業充当分として町が受領し、浮いた一般財源のうち、学校建設基金への積み立て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百万円を除いた額等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百万円を積み立てたほか、新築工事などに充てるため</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321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百万円の減。</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子育て支援基金：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百万円を積み立てたほか、町独自施策の保育料無償化事業や子どもの医療費無償化事業に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百万円を充当し、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学校建設基金：原子力立地給付金相当分のうち</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年度に実施した小学校耐震化事業の起債償還金や統合小学校建設事業費へ</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百万円を充当し、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電源立地地域対策基金：電源立地地域対策交付金の基金造成分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百万円を積み立て、前年度に積み立てた</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百万円を消防活動推進事業に充当したことにより、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役場庁舎建設基金：役場庁舎建設は、起債以外の財源は基金で賄うこととしているため必要分を取り崩し、それ以降は起債の償還に充てることとしている。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学校建設基金：小学校耐震化事業の起債の償還に充てることとしているが、統合小学校新築事業が予定されているため、積み立てていくこととなる。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それ以外の基金：それぞれの目的に沿う事業に充てるまでは積み立てていく。</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適切な財源の確保と歳出の精査を行ったほか、町税の増などにより、基金を取り崩さず歳計剰余金を積み立てることができたことから増となっている。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中長期的にみると、人口の減少等により歳入の減少が見込まれるが、事業の見直し等を図り、財政調整基金の取り崩しを回避できるように予算編成を行っていく予定である。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普通交付税の追加配分により措置のあった令和７年度、令和８年度の臨時財政対策債償還に係る算入額等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年度臨時財政対策債の利率見直時期に合わせ繰上償還を行ったため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今後実施予定の統合小学校新築事業を考慮すると、令和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年度頃に地方債償還のピークを迎えるため、今後は繰上償還等に備えて毎年度計画的に積立てしていくことも検討している。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償却資産を主とした固定資産税の増収等により、分子の基準財政収入額は前年度比</a:t>
          </a:r>
          <a:r>
            <a:rPr kumimoji="1" lang="en-US" altLang="ja-JP" sz="1300">
              <a:latin typeface="ＭＳ Ｐゴシック" panose="020B0600070205080204" pitchFamily="50" charset="-128"/>
              <a:ea typeface="ＭＳ Ｐゴシック" panose="020B0600070205080204" pitchFamily="50" charset="-128"/>
            </a:rPr>
            <a:t>9.6</a:t>
          </a:r>
          <a:r>
            <a:rPr kumimoji="1" lang="ja-JP" altLang="en-US" sz="1300">
              <a:latin typeface="ＭＳ Ｐゴシック" panose="020B0600070205080204" pitchFamily="50" charset="-128"/>
              <a:ea typeface="ＭＳ Ｐゴシック" panose="020B0600070205080204" pitchFamily="50" charset="-128"/>
            </a:rPr>
            <a:t>％増となった。分母の基準財政需要額は、包括算定経費や交付税再算定による臨時経済対策費の追加等により、前年度比</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％の増となった。これにより、単年度の財政力指数は前年度から</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ポイントの増となった。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か年平均では、近年減少傾向が続いていたが、今回は</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145521</xdr:rowOff>
    </xdr:from>
    <xdr:to>
      <xdr:col>23</xdr:col>
      <xdr:colOff>133350</xdr:colOff>
      <xdr:row>43</xdr:row>
      <xdr:rowOff>155575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4114800" y="7517871"/>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145521</xdr:rowOff>
    </xdr:from>
    <xdr:to>
      <xdr:col>19</xdr:col>
      <xdr:colOff>133350</xdr:colOff>
      <xdr:row>43</xdr:row>
      <xdr:rowOff>155575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1787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145521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07817"/>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125413</xdr:rowOff>
    </xdr:from>
    <xdr:to>
      <xdr:col>11</xdr:col>
      <xdr:colOff>31750</xdr:colOff>
      <xdr:row>43</xdr:row>
      <xdr:rowOff>135467</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497763"/>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94721</xdr:rowOff>
    </xdr:from>
    <xdr:to>
      <xdr:col>23</xdr:col>
      <xdr:colOff>184150</xdr:colOff>
      <xdr:row>44</xdr:row>
      <xdr:rowOff>24871</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66798</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39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104775</xdr:rowOff>
    </xdr:from>
    <xdr:to>
      <xdr:col>19</xdr:col>
      <xdr:colOff>184150</xdr:colOff>
      <xdr:row>44</xdr:row>
      <xdr:rowOff>34925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19702</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56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94721</xdr:rowOff>
    </xdr:from>
    <xdr:to>
      <xdr:col>15</xdr:col>
      <xdr:colOff>133350</xdr:colOff>
      <xdr:row>44</xdr:row>
      <xdr:rowOff>24871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9648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553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84667</xdr:rowOff>
    </xdr:from>
    <xdr:to>
      <xdr:col>11</xdr:col>
      <xdr:colOff>82550</xdr:colOff>
      <xdr:row>44</xdr:row>
      <xdr:rowOff>14817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171044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74613</xdr:rowOff>
    </xdr:from>
    <xdr:to>
      <xdr:col>7</xdr:col>
      <xdr:colOff>31750</xdr:colOff>
      <xdr:row>44</xdr:row>
      <xdr:rowOff>4763</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4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160990</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53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分母である経常一般財源等歳入については、地方税の増等により増加している（</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％）。分子である経常経費充当一般財源については、</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人事委員会勧告や議員報酬条例改正による</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人件費の</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新庁舎への移行による物件費の増などにより増加</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）。以上により、経常収支比率は前年度比</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％減少したが、依然として類似団体平均より高い数値となっている。</a:t>
          </a:r>
          <a:endParaRPr lang="ja-JP" altLang="ja-JP" sz="1300" baseline="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予算編成時に経常経費に限度額を設けるなどの施策を継続していくとともに、</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化の推進による事務効率化により経常経費の削減に努める。</a:t>
          </a:r>
          <a:endParaRPr lang="ja-JP" altLang="ja-JP" sz="1300" baseline="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2117</xdr:rowOff>
    </xdr:from>
    <xdr:to>
      <xdr:col>23</xdr:col>
      <xdr:colOff>133350</xdr:colOff>
      <xdr:row>66</xdr:row>
      <xdr:rowOff>54398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1317817"/>
          <a:ext cx="8382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157921</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59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54398</xdr:rowOff>
    </xdr:from>
    <xdr:to>
      <xdr:col>19</xdr:col>
      <xdr:colOff>133350</xdr:colOff>
      <xdr:row>67</xdr:row>
      <xdr:rowOff>23706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1370098"/>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81721</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83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105198</xdr:rowOff>
    </xdr:from>
    <xdr:to>
      <xdr:col>15</xdr:col>
      <xdr:colOff>82550</xdr:colOff>
      <xdr:row>67</xdr:row>
      <xdr:rowOff>23706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249448"/>
          <a:ext cx="889000" cy="2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13352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1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105198</xdr:rowOff>
    </xdr:from>
    <xdr:to>
      <xdr:col>11</xdr:col>
      <xdr:colOff>31750</xdr:colOff>
      <xdr:row>67</xdr:row>
      <xdr:rowOff>108162</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249448"/>
          <a:ext cx="889000" cy="34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97807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122767</xdr:rowOff>
    </xdr:from>
    <xdr:to>
      <xdr:col>23</xdr:col>
      <xdr:colOff>184150</xdr:colOff>
      <xdr:row>66</xdr:row>
      <xdr:rowOff>52917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2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94844</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23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3598</xdr:rowOff>
    </xdr:from>
    <xdr:to>
      <xdr:col>19</xdr:col>
      <xdr:colOff>184150</xdr:colOff>
      <xdr:row>66</xdr:row>
      <xdr:rowOff>105198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31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89975</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405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144356</xdr:rowOff>
    </xdr:from>
    <xdr:to>
      <xdr:col>15</xdr:col>
      <xdr:colOff>133350</xdr:colOff>
      <xdr:row>67</xdr:row>
      <xdr:rowOff>74506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46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59283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546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54398</xdr:rowOff>
    </xdr:from>
    <xdr:to>
      <xdr:col>11</xdr:col>
      <xdr:colOff>82550</xdr:colOff>
      <xdr:row>65</xdr:row>
      <xdr:rowOff>155998</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19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140775</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28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57362</xdr:rowOff>
    </xdr:from>
    <xdr:to>
      <xdr:col>7</xdr:col>
      <xdr:colOff>31750</xdr:colOff>
      <xdr:row>67</xdr:row>
      <xdr:rowOff>158962</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54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143739</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630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[174,591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人件費は、人事</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委員会勧告や議員報酬条例改正に</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より一般職・議員の人件費が増加したほか、会計年度任用職員勤勉手当が皆増となったことなどにより増加した。</a:t>
          </a:r>
          <a:endPar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物件費は、システム標準化移行業務や子ども・子育て支援事業計画策定業務など臨時的経費のほか、新庁舎移行に伴い光熱水費、清掃業務委託料等の経常経費も増となったことにより増加した。その他の経費も物価高騰により増加傾向にあ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毎年度当初予算編成方針でシーリングを設定し抑制に努めている。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類似団体平均を下回ってはいるものの、シーリングの継続に加え、施設の統廃合など抜本的な改善も検討すべきである。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56029</xdr:rowOff>
    </xdr:from>
    <xdr:to>
      <xdr:col>23</xdr:col>
      <xdr:colOff>133350</xdr:colOff>
      <xdr:row>82</xdr:row>
      <xdr:rowOff>92839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14929"/>
          <a:ext cx="838200" cy="3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136489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95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54516</xdr:rowOff>
    </xdr:from>
    <xdr:to>
      <xdr:col>19</xdr:col>
      <xdr:colOff>133350</xdr:colOff>
      <xdr:row>82</xdr:row>
      <xdr:rowOff>56029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13416"/>
          <a:ext cx="889000" cy="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42701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273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40993</xdr:rowOff>
    </xdr:from>
    <xdr:to>
      <xdr:col>15</xdr:col>
      <xdr:colOff>82550</xdr:colOff>
      <xdr:row>82</xdr:row>
      <xdr:rowOff>54516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99893"/>
          <a:ext cx="889000" cy="1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38160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26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34238</xdr:rowOff>
    </xdr:from>
    <xdr:to>
      <xdr:col>11</xdr:col>
      <xdr:colOff>31750</xdr:colOff>
      <xdr:row>82</xdr:row>
      <xdr:rowOff>40993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93138"/>
          <a:ext cx="889000" cy="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24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95193</xdr:rowOff>
    </xdr:from>
    <xdr:to>
      <xdr:col>7</xdr:col>
      <xdr:colOff>31750</xdr:colOff>
      <xdr:row>83</xdr:row>
      <xdr:rowOff>25343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5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10120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4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42039</xdr:rowOff>
    </xdr:from>
    <xdr:to>
      <xdr:col>23</xdr:col>
      <xdr:colOff>184150</xdr:colOff>
      <xdr:row>82</xdr:row>
      <xdr:rowOff>143639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0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134766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2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5229</xdr:rowOff>
    </xdr:from>
    <xdr:to>
      <xdr:col>19</xdr:col>
      <xdr:colOff>184150</xdr:colOff>
      <xdr:row>82</xdr:row>
      <xdr:rowOff>106829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6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117006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33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3716</xdr:rowOff>
    </xdr:from>
    <xdr:to>
      <xdr:col>15</xdr:col>
      <xdr:colOff>133350</xdr:colOff>
      <xdr:row>82</xdr:row>
      <xdr:rowOff>105316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6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115493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31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161643</xdr:rowOff>
    </xdr:from>
    <xdr:to>
      <xdr:col>11</xdr:col>
      <xdr:colOff>82550</xdr:colOff>
      <xdr:row>82</xdr:row>
      <xdr:rowOff>91793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4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101970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17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154888</xdr:rowOff>
    </xdr:from>
    <xdr:to>
      <xdr:col>7</xdr:col>
      <xdr:colOff>31750</xdr:colOff>
      <xdr:row>82</xdr:row>
      <xdr:rowOff>85038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4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95215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11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給料表上引上率の相違及び職種区分間の人事異動により前年度より増加したが、前年度に引き続き類似団体平均を下回っている。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昇給・昇格の運用の是正及び諸手当について検討し、給与の適正化を図っていく。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162984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484350"/>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20055</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9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84</xdr:row>
      <xdr:rowOff>136172</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48435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136172</xdr:rowOff>
    </xdr:from>
    <xdr:to>
      <xdr:col>72</xdr:col>
      <xdr:colOff>203200</xdr:colOff>
      <xdr:row>85</xdr:row>
      <xdr:rowOff>138995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53797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136172</xdr:rowOff>
    </xdr:from>
    <xdr:to>
      <xdr:col>68</xdr:col>
      <xdr:colOff>152400</xdr:colOff>
      <xdr:row>85</xdr:row>
      <xdr:rowOff>138995</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53797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128711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5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85372</xdr:rowOff>
    </xdr:from>
    <xdr:to>
      <xdr:col>73</xdr:col>
      <xdr:colOff>44450</xdr:colOff>
      <xdr:row>85</xdr:row>
      <xdr:rowOff>15522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25699</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88195</xdr:rowOff>
    </xdr:from>
    <xdr:to>
      <xdr:col>68</xdr:col>
      <xdr:colOff>203200</xdr:colOff>
      <xdr:row>86</xdr:row>
      <xdr:rowOff>18345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3122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85372</xdr:rowOff>
    </xdr:from>
    <xdr:to>
      <xdr:col>64</xdr:col>
      <xdr:colOff>152400</xdr:colOff>
      <xdr:row>85</xdr:row>
      <xdr:rowOff>15522</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25699</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年度以降、基本的に退職者不補充を継続してきたことにより、類似団体平均を下回っている。平成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年度から職員の採用を再開し、平成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年度からは退職を考慮した先取り採用を実施してきた。定員モデル数値を参考にして、計画的な職員採用に努める。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46025</xdr:rowOff>
    </xdr:from>
    <xdr:to>
      <xdr:col>81</xdr:col>
      <xdr:colOff>44450</xdr:colOff>
      <xdr:row>61</xdr:row>
      <xdr:rowOff>48438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504475"/>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69613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528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42646</xdr:rowOff>
    </xdr:from>
    <xdr:to>
      <xdr:col>77</xdr:col>
      <xdr:colOff>44450</xdr:colOff>
      <xdr:row>61</xdr:row>
      <xdr:rowOff>46025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501096"/>
          <a:ext cx="889000" cy="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398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630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42646</xdr:rowOff>
    </xdr:from>
    <xdr:to>
      <xdr:col>72</xdr:col>
      <xdr:colOff>203200</xdr:colOff>
      <xdr:row>61</xdr:row>
      <xdr:rowOff>47472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4401800" y="1050109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168470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62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39268</xdr:rowOff>
    </xdr:from>
    <xdr:to>
      <xdr:col>68</xdr:col>
      <xdr:colOff>152400</xdr:colOff>
      <xdr:row>61</xdr:row>
      <xdr:rowOff>47472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497718"/>
          <a:ext cx="8890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162679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621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162196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169088</xdr:rowOff>
    </xdr:from>
    <xdr:to>
      <xdr:col>81</xdr:col>
      <xdr:colOff>95250</xdr:colOff>
      <xdr:row>61</xdr:row>
      <xdr:rowOff>99238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45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14165</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301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166675</xdr:rowOff>
    </xdr:from>
    <xdr:to>
      <xdr:col>77</xdr:col>
      <xdr:colOff>95250</xdr:colOff>
      <xdr:row>61</xdr:row>
      <xdr:rowOff>96825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45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107002</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222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163296</xdr:rowOff>
    </xdr:from>
    <xdr:to>
      <xdr:col>73</xdr:col>
      <xdr:colOff>44450</xdr:colOff>
      <xdr:row>61</xdr:row>
      <xdr:rowOff>93446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45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103623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219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168122</xdr:rowOff>
    </xdr:from>
    <xdr:to>
      <xdr:col>68</xdr:col>
      <xdr:colOff>203200</xdr:colOff>
      <xdr:row>61</xdr:row>
      <xdr:rowOff>98272</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4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108449</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223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159918</xdr:rowOff>
    </xdr:from>
    <xdr:to>
      <xdr:col>64</xdr:col>
      <xdr:colOff>152400</xdr:colOff>
      <xdr:row>61</xdr:row>
      <xdr:rowOff>90068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44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100245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215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３ヶ年平均では、令和３年度と令和６年度を比較すると、償却資産の増などにより分母の標準財政規模が増加したことに加え、一部事務組合が運営する病院の地方債の一部償還完了や土地開発公社の用地取得費の減に伴い分子の準元利償還金が減少したことにより、前年度比</a:t>
          </a:r>
          <a:r>
            <a:rPr kumimoji="1" lang="en-US" altLang="ja-JP" sz="1000">
              <a:latin typeface="ＭＳ Ｐゴシック" panose="020B0600070205080204" pitchFamily="50" charset="-128"/>
              <a:ea typeface="ＭＳ Ｐゴシック" panose="020B0600070205080204" pitchFamily="50" charset="-128"/>
            </a:rPr>
            <a:t>0.5</a:t>
          </a:r>
          <a:r>
            <a:rPr kumimoji="1" lang="ja-JP" altLang="en-US" sz="1000">
              <a:latin typeface="ＭＳ Ｐゴシック" panose="020B0600070205080204" pitchFamily="50" charset="-128"/>
              <a:ea typeface="ＭＳ Ｐゴシック" panose="020B0600070205080204" pitchFamily="50" charset="-128"/>
            </a:rPr>
            <a:t>％の減となった。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単年度では、令和５年度と令和６年度を比較すると、償却資産の増などにより分母の標準財政規模が増加し、元利償還金が減、算入公債費等が増となり分子が減少したことにより、前年度比</a:t>
          </a:r>
          <a:r>
            <a:rPr kumimoji="1" lang="en-US" altLang="ja-JP" sz="1000">
              <a:latin typeface="ＭＳ Ｐゴシック" panose="020B0600070205080204" pitchFamily="50" charset="-128"/>
              <a:ea typeface="ＭＳ Ｐゴシック" panose="020B0600070205080204" pitchFamily="50" charset="-128"/>
            </a:rPr>
            <a:t>1.0</a:t>
          </a:r>
          <a:r>
            <a:rPr kumimoji="1" lang="ja-JP" altLang="en-US" sz="1000">
              <a:latin typeface="ＭＳ Ｐゴシック" panose="020B0600070205080204" pitchFamily="50" charset="-128"/>
              <a:ea typeface="ＭＳ Ｐゴシック" panose="020B0600070205080204" pitchFamily="50" charset="-128"/>
            </a:rPr>
            <a:t>％の減となった。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は、新庁舎建設事業で発行した地方債の元金償還が始まるとともに、統合小学校新築事業のため更に地方債を発行していく必要があることから元利償還金の額は増加するが、算入公債費等の額も同時に増えるため、実質公債費比率全体は大きくは増加しない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20828</xdr:rowOff>
    </xdr:from>
    <xdr:to>
      <xdr:col>81</xdr:col>
      <xdr:colOff>44450</xdr:colOff>
      <xdr:row>40</xdr:row>
      <xdr:rowOff>69088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6878828"/>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106189</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69088</xdr:rowOff>
    </xdr:from>
    <xdr:to>
      <xdr:col>77</xdr:col>
      <xdr:colOff>44450</xdr:colOff>
      <xdr:row>40</xdr:row>
      <xdr:rowOff>107696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692708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49039</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07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107696</xdr:rowOff>
    </xdr:from>
    <xdr:to>
      <xdr:col>72</xdr:col>
      <xdr:colOff>203200</xdr:colOff>
      <xdr:row>40</xdr:row>
      <xdr:rowOff>127000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696569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40</xdr:row>
      <xdr:rowOff>136652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698500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39387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29735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141478</xdr:rowOff>
    </xdr:from>
    <xdr:to>
      <xdr:col>81</xdr:col>
      <xdr:colOff>95250</xdr:colOff>
      <xdr:row>40</xdr:row>
      <xdr:rowOff>71628</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158005</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67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18288</xdr:rowOff>
    </xdr:from>
    <xdr:to>
      <xdr:col>77</xdr:col>
      <xdr:colOff>95250</xdr:colOff>
      <xdr:row>40</xdr:row>
      <xdr:rowOff>119888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130065</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645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56896</xdr:rowOff>
    </xdr:from>
    <xdr:to>
      <xdr:col>73</xdr:col>
      <xdr:colOff>44450</xdr:colOff>
      <xdr:row>40</xdr:row>
      <xdr:rowOff>158496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91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168673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85852</xdr:rowOff>
    </xdr:from>
    <xdr:to>
      <xdr:col>64</xdr:col>
      <xdr:colOff>152400</xdr:colOff>
      <xdr:row>41</xdr:row>
      <xdr:rowOff>16002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26179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7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分母の標準財政規模は、償却資産の増などにより増加したが、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新庁舎建設に伴う地方債の発行により地方債現在高が増加したことに伴い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latin typeface="ＭＳ Ｐゴシック" panose="020B0600070205080204" pitchFamily="50" charset="-128"/>
              <a:ea typeface="ＭＳ Ｐゴシック" panose="020B0600070205080204" pitchFamily="50" charset="-128"/>
            </a:rPr>
            <a:t>分子の将来負担額が分母以上に増加したことにより、将来負担比率全体では前年度比で</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統合小学校の新築事業が予定されており、財源に地方債を発行する必要があることから、上昇していくことが予想されるが、引き続き充当可能基金への積み立てを継続し、比率の増加抑制に努めていく。</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56591</xdr:rowOff>
    </xdr:from>
    <xdr:to>
      <xdr:col>81</xdr:col>
      <xdr:colOff>44450</xdr:colOff>
      <xdr:row>14</xdr:row>
      <xdr:rowOff>162763</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179800" y="2456891"/>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134772</xdr:rowOff>
    </xdr:from>
    <xdr:to>
      <xdr:col>68</xdr:col>
      <xdr:colOff>152400</xdr:colOff>
      <xdr:row>15</xdr:row>
      <xdr:rowOff>88798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3512800" y="2535072"/>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66599</xdr:rowOff>
    </xdr:from>
    <xdr:to>
      <xdr:col>68</xdr:col>
      <xdr:colOff>203200</xdr:colOff>
      <xdr:row>14</xdr:row>
      <xdr:rowOff>168199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6926</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23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132232</xdr:rowOff>
    </xdr:from>
    <xdr:to>
      <xdr:col>64</xdr:col>
      <xdr:colOff>152400</xdr:colOff>
      <xdr:row>15</xdr:row>
      <xdr:rowOff>62382</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72559</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3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111963</xdr:rowOff>
    </xdr:from>
    <xdr:to>
      <xdr:col>81</xdr:col>
      <xdr:colOff>95250</xdr:colOff>
      <xdr:row>15</xdr:row>
      <xdr:rowOff>42113</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6967200" y="251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84040</xdr:rowOff>
    </xdr:from>
    <xdr:ext cx="762000" cy="259045"/>
    <xdr:sp macro="" textlink="">
      <xdr:nvSpPr>
        <xdr:cNvPr id="457" name="将来負担の状況該当値テキスト">
          <a:extLst>
            <a:ext uri="{FF2B5EF4-FFF2-40B4-BE49-F238E27FC236}">
              <a16:creationId xmlns:a16="http://schemas.microsoft.com/office/drawing/2014/main" id="{00000000-0008-0000-0300-0000C9010000}"/>
            </a:ext>
          </a:extLst>
        </xdr:cNvPr>
        <xdr:cNvSpPr txBox="1"/>
      </xdr:nvSpPr>
      <xdr:spPr>
        <a:xfrm>
          <a:off x="17106900" y="2484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5791</xdr:rowOff>
    </xdr:from>
    <xdr:to>
      <xdr:col>77</xdr:col>
      <xdr:colOff>95250</xdr:colOff>
      <xdr:row>14</xdr:row>
      <xdr:rowOff>107391</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129000" y="240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92168</xdr:rowOff>
    </xdr:from>
    <xdr:ext cx="7366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798800" y="2492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83972</xdr:rowOff>
    </xdr:from>
    <xdr:to>
      <xdr:col>68</xdr:col>
      <xdr:colOff>203200</xdr:colOff>
      <xdr:row>15</xdr:row>
      <xdr:rowOff>14122</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4351000" y="248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170349</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257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37998</xdr:rowOff>
    </xdr:from>
    <xdr:to>
      <xdr:col>64</xdr:col>
      <xdr:colOff>152400</xdr:colOff>
      <xdr:row>15</xdr:row>
      <xdr:rowOff>139598</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3462000" y="260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124375</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2696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人事委員会勧告や議員報酬条例改正により増加し、前年度比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今後も、組織・機構改革による課の改編などの取組を通じて人件費の適正化に努める。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50800</xdr:rowOff>
    </xdr:from>
    <xdr:to>
      <xdr:col>24</xdr:col>
      <xdr:colOff>25400</xdr:colOff>
      <xdr:row>35</xdr:row>
      <xdr:rowOff>85090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5155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50800</xdr:rowOff>
    </xdr:from>
    <xdr:to>
      <xdr:col>19</xdr:col>
      <xdr:colOff>187325</xdr:colOff>
      <xdr:row>35</xdr:row>
      <xdr:rowOff>104140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5155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74947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4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66040</xdr:rowOff>
    </xdr:from>
    <xdr:to>
      <xdr:col>15</xdr:col>
      <xdr:colOff>98425</xdr:colOff>
      <xdr:row>35</xdr:row>
      <xdr:rowOff>104140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06679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66040</xdr:rowOff>
    </xdr:from>
    <xdr:to>
      <xdr:col>11</xdr:col>
      <xdr:colOff>9525</xdr:colOff>
      <xdr:row>36</xdr:row>
      <xdr:rowOff>20320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6679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34290</xdr:rowOff>
    </xdr:from>
    <xdr:to>
      <xdr:col>24</xdr:col>
      <xdr:colOff>76200</xdr:colOff>
      <xdr:row>35</xdr:row>
      <xdr:rowOff>135890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50817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0</xdr:rowOff>
    </xdr:from>
    <xdr:to>
      <xdr:col>20</xdr:col>
      <xdr:colOff>38100</xdr:colOff>
      <xdr:row>35</xdr:row>
      <xdr:rowOff>101600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111777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6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53340</xdr:rowOff>
    </xdr:from>
    <xdr:to>
      <xdr:col>15</xdr:col>
      <xdr:colOff>149225</xdr:colOff>
      <xdr:row>35</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5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165117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2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15240</xdr:rowOff>
    </xdr:from>
    <xdr:to>
      <xdr:col>11</xdr:col>
      <xdr:colOff>60325</xdr:colOff>
      <xdr:row>35</xdr:row>
      <xdr:rowOff>116840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1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127017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81297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新庁舎への移行に伴う光熱水費や庁舎清掃委託料等の増、物価高騰の影響などにより、前年度と比較し</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％増加した。しかし、当初予算編成方針の中で、経常経費にシーリングを設定するなど、縮減に努めているため、類似団体平均より低くなっている。</a:t>
          </a:r>
        </a:p>
        <a:p>
          <a:r>
            <a:rPr kumimoji="1" lang="ja-JP" altLang="en-US" sz="1300">
              <a:latin typeface="ＭＳ Ｐゴシック" panose="020B0600070205080204" pitchFamily="50" charset="-128"/>
              <a:ea typeface="ＭＳ Ｐゴシック" panose="020B0600070205080204" pitchFamily="50" charset="-128"/>
            </a:rPr>
            <a:t>　今後も、施設の計画的な修繕を行いつつ、物件費のより一層の抑制に努めていく。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117475</xdr:rowOff>
    </xdr:from>
    <xdr:to>
      <xdr:col>82</xdr:col>
      <xdr:colOff>107950</xdr:colOff>
      <xdr:row>16</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68922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134002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877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69850</xdr:rowOff>
    </xdr:from>
    <xdr:to>
      <xdr:col>78</xdr:col>
      <xdr:colOff>69850</xdr:colOff>
      <xdr:row>15</xdr:row>
      <xdr:rowOff>117475</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6416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48277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96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146050</xdr:rowOff>
    </xdr:from>
    <xdr:to>
      <xdr:col>73</xdr:col>
      <xdr:colOff>180975</xdr:colOff>
      <xdr:row>15</xdr:row>
      <xdr:rowOff>69850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5463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38752</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146050</xdr:rowOff>
    </xdr:from>
    <xdr:to>
      <xdr:col>69</xdr:col>
      <xdr:colOff>92075</xdr:colOff>
      <xdr:row>14</xdr:row>
      <xdr:rowOff>155575</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5463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76852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8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28575</xdr:rowOff>
    </xdr:from>
    <xdr:to>
      <xdr:col>65</xdr:col>
      <xdr:colOff>53975</xdr:colOff>
      <xdr:row>16</xdr:row>
      <xdr:rowOff>130175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114952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85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149877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66675</xdr:rowOff>
    </xdr:from>
    <xdr:to>
      <xdr:col>78</xdr:col>
      <xdr:colOff>120650</xdr:colOff>
      <xdr:row>15</xdr:row>
      <xdr:rowOff>168275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63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7002</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407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19050</xdr:rowOff>
    </xdr:from>
    <xdr:to>
      <xdr:col>74</xdr:col>
      <xdr:colOff>31750</xdr:colOff>
      <xdr:row>15</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130827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95250</xdr:rowOff>
    </xdr:from>
    <xdr:to>
      <xdr:col>69</xdr:col>
      <xdr:colOff>142875</xdr:colOff>
      <xdr:row>15</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49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35577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104775</xdr:rowOff>
    </xdr:from>
    <xdr:to>
      <xdr:col>65</xdr:col>
      <xdr:colOff>53975</xdr:colOff>
      <xdr:row>15</xdr:row>
      <xdr:rowOff>34925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45102</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27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障害福祉サービス費の増などにより、前年度比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％の増となったが、引き続き類似団体平均を下回った。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総合戦略に基づいた子育て支援等は今後も引き続き支出していく予定である。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99785</xdr:rowOff>
    </xdr:from>
    <xdr:to>
      <xdr:col>24</xdr:col>
      <xdr:colOff>25400</xdr:colOff>
      <xdr:row>56</xdr:row>
      <xdr:rowOff>110672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987800" y="97009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99785</xdr:rowOff>
    </xdr:from>
    <xdr:to>
      <xdr:col>19</xdr:col>
      <xdr:colOff>187325</xdr:colOff>
      <xdr:row>56</xdr:row>
      <xdr:rowOff>121557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098800" y="97009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56</xdr:row>
      <xdr:rowOff>121557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2209800" y="9690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128105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57</xdr:row>
      <xdr:rowOff>15422</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1320800" y="9690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117220</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76399</xdr:rowOff>
    </xdr:from>
    <xdr:ext cx="762000" cy="259045"/>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48985</xdr:rowOff>
    </xdr:from>
    <xdr:to>
      <xdr:col>20</xdr:col>
      <xdr:colOff>38100</xdr:colOff>
      <xdr:row>56</xdr:row>
      <xdr:rowOff>150585</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160762</xdr:rowOff>
    </xdr:from>
    <xdr:ext cx="7366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941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70757</xdr:rowOff>
    </xdr:from>
    <xdr:to>
      <xdr:col>15</xdr:col>
      <xdr:colOff>149225</xdr:colOff>
      <xdr:row>57</xdr:row>
      <xdr:rowOff>907</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157134</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75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136072</xdr:rowOff>
    </xdr:from>
    <xdr:to>
      <xdr:col>6</xdr:col>
      <xdr:colOff>171450</xdr:colOff>
      <xdr:row>57</xdr:row>
      <xdr:rowOff>66222</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50999</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委託除雪費の減により維持補修費が減少したため、前年度に比べ</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一部事務組合が経営する病院事業に対する出資金の負担が大きいため、依然として類似団体平均より高い数値で推移している。</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0" name="その他グラフ枠">
          <a:extLst>
            <a:ext uri="{FF2B5EF4-FFF2-40B4-BE49-F238E27FC236}">
              <a16:creationId xmlns:a16="http://schemas.microsoft.com/office/drawing/2014/main" id="{00000000-0008-0000-0400-0000F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6510000" y="8982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52" name="その他最小値テキスト">
          <a:extLst>
            <a:ext uri="{FF2B5EF4-FFF2-40B4-BE49-F238E27FC236}">
              <a16:creationId xmlns:a16="http://schemas.microsoft.com/office/drawing/2014/main" id="{00000000-0008-0000-0400-0000FC000000}"/>
            </a:ext>
          </a:extLst>
        </xdr:cNvPr>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macro="" textlink="">
      <xdr:nvSpPr>
        <xdr:cNvPr id="254" name="その他最大値テキスト">
          <a:extLst>
            <a:ext uri="{FF2B5EF4-FFF2-40B4-BE49-F238E27FC236}">
              <a16:creationId xmlns:a16="http://schemas.microsoft.com/office/drawing/2014/main" id="{00000000-0008-0000-0400-0000FE000000}"/>
            </a:ext>
          </a:extLst>
        </xdr:cNvPr>
        <xdr:cNvSpPr txBox="1"/>
      </xdr:nvSpPr>
      <xdr:spPr>
        <a:xfrm>
          <a:off x="16598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6421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86178</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5671800" y="10147300"/>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90005</xdr:rowOff>
    </xdr:from>
    <xdr:ext cx="762000" cy="259045"/>
    <xdr:sp macro="" textlink="">
      <xdr:nvSpPr>
        <xdr:cNvPr id="257" name="その他平均値テキスト">
          <a:extLst>
            <a:ext uri="{FF2B5EF4-FFF2-40B4-BE49-F238E27FC236}">
              <a16:creationId xmlns:a16="http://schemas.microsoft.com/office/drawing/2014/main" id="{00000000-0008-0000-0400-000001010000}"/>
            </a:ext>
          </a:extLst>
        </xdr:cNvPr>
        <xdr:cNvSpPr txBox="1"/>
      </xdr:nvSpPr>
      <xdr:spPr>
        <a:xfrm>
          <a:off x="16598900" y="969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64592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86178</xdr:rowOff>
    </xdr:from>
    <xdr:to>
      <xdr:col>78</xdr:col>
      <xdr:colOff>69850</xdr:colOff>
      <xdr:row>60</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4782800" y="10201728"/>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5621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166205</xdr:rowOff>
    </xdr:from>
    <xdr:ext cx="7366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290800" y="976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23585</xdr:rowOff>
    </xdr:from>
    <xdr:to>
      <xdr:col>73</xdr:col>
      <xdr:colOff>180975</xdr:colOff>
      <xdr:row>60</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893800" y="103105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4732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166205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7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23585</xdr:rowOff>
    </xdr:from>
    <xdr:to>
      <xdr:col>69</xdr:col>
      <xdr:colOff>92075</xdr:colOff>
      <xdr:row>61</xdr:row>
      <xdr:rowOff>37193</xdr:rowOff>
    </xdr:to>
    <xdr:cxnSp macro="">
      <xdr:nvCxnSpPr>
        <xdr:cNvPr id="265" name="直線コネクタ 264">
          <a:extLst>
            <a:ext uri="{FF2B5EF4-FFF2-40B4-BE49-F238E27FC236}">
              <a16:creationId xmlns:a16="http://schemas.microsoft.com/office/drawing/2014/main" id="{00000000-0008-0000-0400-000009010000}"/>
            </a:ext>
          </a:extLst>
        </xdr:cNvPr>
        <xdr:cNvCxnSpPr/>
      </xdr:nvCxnSpPr>
      <xdr:spPr>
        <a:xfrm flipV="1">
          <a:off x="13004800" y="10310585"/>
          <a:ext cx="8890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5642</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163285</xdr:rowOff>
    </xdr:from>
    <xdr:to>
      <xdr:col>65</xdr:col>
      <xdr:colOff>53975</xdr:colOff>
      <xdr:row>59</xdr:row>
      <xdr:rowOff>93435</xdr:rowOff>
    </xdr:to>
    <xdr:sp macro="" textlink="">
      <xdr:nvSpPr>
        <xdr:cNvPr id="268" name="フローチャート: 判断 267">
          <a:extLst>
            <a:ext uri="{FF2B5EF4-FFF2-40B4-BE49-F238E27FC236}">
              <a16:creationId xmlns:a16="http://schemas.microsoft.com/office/drawing/2014/main" id="{00000000-0008-0000-0400-00000C010000}"/>
            </a:ext>
          </a:extLst>
        </xdr:cNvPr>
        <xdr:cNvSpPr/>
      </xdr:nvSpPr>
      <xdr:spPr>
        <a:xfrm>
          <a:off x="12954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103612</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76" name="その他該当値テキスト">
          <a:extLst>
            <a:ext uri="{FF2B5EF4-FFF2-40B4-BE49-F238E27FC236}">
              <a16:creationId xmlns:a16="http://schemas.microsoft.com/office/drawing/2014/main" id="{00000000-0008-0000-0400-000014010000}"/>
            </a:ext>
          </a:extLst>
        </xdr:cNvPr>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35378</xdr:rowOff>
    </xdr:from>
    <xdr:to>
      <xdr:col>78</xdr:col>
      <xdr:colOff>120650</xdr:colOff>
      <xdr:row>59</xdr:row>
      <xdr:rowOff>136978</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5621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121755</xdr:rowOff>
    </xdr:from>
    <xdr:ext cx="7366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5290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38100</xdr:rowOff>
    </xdr:from>
    <xdr:to>
      <xdr:col>74</xdr:col>
      <xdr:colOff>31750</xdr:colOff>
      <xdr:row>60</xdr:row>
      <xdr:rowOff>139700</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4732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124477</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4401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144235</xdr:rowOff>
    </xdr:from>
    <xdr:to>
      <xdr:col>69</xdr:col>
      <xdr:colOff>142875</xdr:colOff>
      <xdr:row>60</xdr:row>
      <xdr:rowOff>74385</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3843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59162</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3512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157843</xdr:rowOff>
    </xdr:from>
    <xdr:to>
      <xdr:col>65</xdr:col>
      <xdr:colOff>53975</xdr:colOff>
      <xdr:row>61</xdr:row>
      <xdr:rowOff>87993</xdr:rowOff>
    </xdr:to>
    <xdr:sp macro="" textlink="">
      <xdr:nvSpPr>
        <xdr:cNvPr id="283" name="楕円 282">
          <a:extLst>
            <a:ext uri="{FF2B5EF4-FFF2-40B4-BE49-F238E27FC236}">
              <a16:creationId xmlns:a16="http://schemas.microsoft.com/office/drawing/2014/main" id="{00000000-0008-0000-0400-00001B010000}"/>
            </a:ext>
          </a:extLst>
        </xdr:cNvPr>
        <xdr:cNvSpPr/>
      </xdr:nvSpPr>
      <xdr:spPr>
        <a:xfrm>
          <a:off x="12954000" y="1044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72770</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623800" y="1053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病院の運営や消防事務を行う一部事務組合に対する負担金が、経常収支比率を大きく押し上げている。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例年、ごみ処理に関する一部事務組合負担金へ県補助金の核燃料物質等取扱税交付金を充当しているが、令和６年度の制度改正により交付金額が増額したことにより、分子の経常経費充当一般財源が減少し、前年度比</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％の減となった。</a:t>
          </a:r>
        </a:p>
        <a:p>
          <a:r>
            <a:rPr kumimoji="1" lang="ja-JP" altLang="en-US" sz="1200">
              <a:latin typeface="ＭＳ Ｐゴシック" panose="020B0600070205080204" pitchFamily="50" charset="-128"/>
              <a:ea typeface="ＭＳ Ｐゴシック" panose="020B0600070205080204" pitchFamily="50" charset="-128"/>
            </a:rPr>
            <a:t>　　引き続き、当該事務組合に対して、経費の削減などの要請を継続的に行っていく。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83566</xdr:rowOff>
    </xdr:from>
    <xdr:to>
      <xdr:col>82</xdr:col>
      <xdr:colOff>107950</xdr:colOff>
      <xdr:row>39</xdr:row>
      <xdr:rowOff>161290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770116"/>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122445</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294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161290</xdr:rowOff>
    </xdr:from>
    <xdr:to>
      <xdr:col>78</xdr:col>
      <xdr:colOff>69850</xdr:colOff>
      <xdr:row>40</xdr:row>
      <xdr:rowOff>3556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84784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101854</xdr:rowOff>
    </xdr:from>
    <xdr:to>
      <xdr:col>73</xdr:col>
      <xdr:colOff>180975</xdr:colOff>
      <xdr:row>40</xdr:row>
      <xdr:rowOff>3556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7884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101854</xdr:rowOff>
    </xdr:from>
    <xdr:to>
      <xdr:col>69</xdr:col>
      <xdr:colOff>92075</xdr:colOff>
      <xdr:row>40</xdr:row>
      <xdr:rowOff>35560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78840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158259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32766</xdr:rowOff>
    </xdr:from>
    <xdr:to>
      <xdr:col>82</xdr:col>
      <xdr:colOff>158750</xdr:colOff>
      <xdr:row>39</xdr:row>
      <xdr:rowOff>134366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7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4843</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69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110490</xdr:rowOff>
    </xdr:from>
    <xdr:to>
      <xdr:col>78</xdr:col>
      <xdr:colOff>120650</xdr:colOff>
      <xdr:row>40</xdr:row>
      <xdr:rowOff>40640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25417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88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124206</xdr:rowOff>
    </xdr:from>
    <xdr:to>
      <xdr:col>74</xdr:col>
      <xdr:colOff>31750</xdr:colOff>
      <xdr:row>40</xdr:row>
      <xdr:rowOff>54356</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8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39133</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89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51054</xdr:rowOff>
    </xdr:from>
    <xdr:to>
      <xdr:col>69</xdr:col>
      <xdr:colOff>142875</xdr:colOff>
      <xdr:row>39</xdr:row>
      <xdr:rowOff>152654</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137431</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82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156210</xdr:rowOff>
    </xdr:from>
    <xdr:to>
      <xdr:col>65</xdr:col>
      <xdr:colOff>53975</xdr:colOff>
      <xdr:row>40</xdr:row>
      <xdr:rowOff>86360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71137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92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年度に過疎地域自立促進特別措置法に基づき過疎地域となったことで過疎対策事業債を発行できるようになり、公債費は増加傾向である。</a:t>
          </a:r>
        </a:p>
        <a:p>
          <a:r>
            <a:rPr kumimoji="1" lang="ja-JP" altLang="en-US" sz="1300">
              <a:latin typeface="ＭＳ Ｐゴシック" panose="020B0600070205080204" pitchFamily="50" charset="-128"/>
              <a:ea typeface="ＭＳ Ｐゴシック" panose="020B0600070205080204" pitchFamily="50" charset="-128"/>
            </a:rPr>
            <a:t>　今後は、新庁舎建設事業で発行した地方債の元金償還が始まるとともに、統合小学校新築事業のため更に地方債を発行していく必要があることから、上昇していくことが予想される。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143002</xdr:rowOff>
    </xdr:from>
    <xdr:to>
      <xdr:col>24</xdr:col>
      <xdr:colOff>25400</xdr:colOff>
      <xdr:row>78</xdr:row>
      <xdr:rowOff>8128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34465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8128</xdr:rowOff>
    </xdr:from>
    <xdr:to>
      <xdr:col>19</xdr:col>
      <xdr:colOff>187325</xdr:colOff>
      <xdr:row>78</xdr:row>
      <xdr:rowOff>30987</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381228"/>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110998</xdr:rowOff>
    </xdr:from>
    <xdr:to>
      <xdr:col>15</xdr:col>
      <xdr:colOff>98425</xdr:colOff>
      <xdr:row>78</xdr:row>
      <xdr:rowOff>30987</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312648"/>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110998</xdr:rowOff>
    </xdr:from>
    <xdr:to>
      <xdr:col>11</xdr:col>
      <xdr:colOff>9525</xdr:colOff>
      <xdr:row>77</xdr:row>
      <xdr:rowOff>124713</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312648"/>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92202</xdr:rowOff>
    </xdr:from>
    <xdr:to>
      <xdr:col>24</xdr:col>
      <xdr:colOff>76200</xdr:colOff>
      <xdr:row>78</xdr:row>
      <xdr:rowOff>22352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64279</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26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128778</xdr:rowOff>
    </xdr:from>
    <xdr:to>
      <xdr:col>20</xdr:col>
      <xdr:colOff>38100</xdr:colOff>
      <xdr:row>78</xdr:row>
      <xdr:rowOff>58928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43705</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416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151637</xdr:rowOff>
    </xdr:from>
    <xdr:to>
      <xdr:col>15</xdr:col>
      <xdr:colOff>149225</xdr:colOff>
      <xdr:row>78</xdr:row>
      <xdr:rowOff>81787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66564</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60198</xdr:rowOff>
    </xdr:from>
    <xdr:to>
      <xdr:col>11</xdr:col>
      <xdr:colOff>60325</xdr:colOff>
      <xdr:row>77</xdr:row>
      <xdr:rowOff>161798</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146575</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類似団体平均を上回っている。令和６年度は、地方交付税が減少したものの固定資産税の増収などにより分母の経常一般財源等が増加し、公債費以外の経常収支比率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％減少した。</a:t>
          </a:r>
        </a:p>
        <a:p>
          <a:r>
            <a:rPr kumimoji="1" lang="ja-JP" altLang="en-US" sz="1300">
              <a:latin typeface="ＭＳ Ｐゴシック" panose="020B0600070205080204" pitchFamily="50" charset="-128"/>
              <a:ea typeface="ＭＳ Ｐゴシック" panose="020B0600070205080204" pitchFamily="50" charset="-128"/>
            </a:rPr>
            <a:t>　依然として、高い数値で推移していることから、今後も経常収支比率の抑制に努める。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44854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133858</xdr:rowOff>
    </xdr:from>
    <xdr:to>
      <xdr:col>82</xdr:col>
      <xdr:colOff>107950</xdr:colOff>
      <xdr:row>77</xdr:row>
      <xdr:rowOff>156718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33550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156718</xdr:rowOff>
    </xdr:from>
    <xdr:to>
      <xdr:col>78</xdr:col>
      <xdr:colOff>69850</xdr:colOff>
      <xdr:row>78</xdr:row>
      <xdr:rowOff>122428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358368"/>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88137</xdr:rowOff>
    </xdr:from>
    <xdr:to>
      <xdr:col>73</xdr:col>
      <xdr:colOff>180975</xdr:colOff>
      <xdr:row>78</xdr:row>
      <xdr:rowOff>122428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289787"/>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160545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88137</xdr:rowOff>
    </xdr:from>
    <xdr:to>
      <xdr:col>69</xdr:col>
      <xdr:colOff>92075</xdr:colOff>
      <xdr:row>79</xdr:row>
      <xdr:rowOff>124713</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289787"/>
          <a:ext cx="889000" cy="37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98823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55135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105918</xdr:rowOff>
    </xdr:from>
    <xdr:to>
      <xdr:col>78</xdr:col>
      <xdr:colOff>120650</xdr:colOff>
      <xdr:row>78</xdr:row>
      <xdr:rowOff>36068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20845</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393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71628</xdr:rowOff>
    </xdr:from>
    <xdr:to>
      <xdr:col>74</xdr:col>
      <xdr:colOff>31750</xdr:colOff>
      <xdr:row>79</xdr:row>
      <xdr:rowOff>1778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158005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37337</xdr:rowOff>
    </xdr:from>
    <xdr:to>
      <xdr:col>69</xdr:col>
      <xdr:colOff>142875</xdr:colOff>
      <xdr:row>77</xdr:row>
      <xdr:rowOff>138937</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123714</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73913</xdr:rowOff>
    </xdr:from>
    <xdr:to>
      <xdr:col>65</xdr:col>
      <xdr:colOff>53975</xdr:colOff>
      <xdr:row>80</xdr:row>
      <xdr:rowOff>4063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160290</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70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143860</xdr:rowOff>
    </xdr:from>
    <xdr:to>
      <xdr:col>29</xdr:col>
      <xdr:colOff>127000</xdr:colOff>
      <xdr:row>16</xdr:row>
      <xdr:rowOff>19291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763235"/>
          <a:ext cx="647700" cy="468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146116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765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19291</xdr:rowOff>
    </xdr:from>
    <xdr:to>
      <xdr:col>26</xdr:col>
      <xdr:colOff>50800</xdr:colOff>
      <xdr:row>16</xdr:row>
      <xdr:rowOff>38329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810116"/>
          <a:ext cx="698500" cy="190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138426</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29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38329</xdr:rowOff>
    </xdr:from>
    <xdr:to>
      <xdr:col>22</xdr:col>
      <xdr:colOff>114300</xdr:colOff>
      <xdr:row>16</xdr:row>
      <xdr:rowOff>60010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829154"/>
          <a:ext cx="698500" cy="21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155009</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94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60010</xdr:rowOff>
    </xdr:from>
    <xdr:to>
      <xdr:col>18</xdr:col>
      <xdr:colOff>177800</xdr:colOff>
      <xdr:row>16</xdr:row>
      <xdr:rowOff>69739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850835"/>
          <a:ext cx="698500" cy="97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164121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9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84936</xdr:rowOff>
    </xdr:from>
    <xdr:to>
      <xdr:col>15</xdr:col>
      <xdr:colOff>101600</xdr:colOff>
      <xdr:row>17</xdr:row>
      <xdr:rowOff>15086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171313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962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93060</xdr:rowOff>
    </xdr:from>
    <xdr:to>
      <xdr:col>29</xdr:col>
      <xdr:colOff>177800</xdr:colOff>
      <xdr:row>16</xdr:row>
      <xdr:rowOff>23210</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712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109587</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55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139941</xdr:rowOff>
    </xdr:from>
    <xdr:to>
      <xdr:col>26</xdr:col>
      <xdr:colOff>101600</xdr:colOff>
      <xdr:row>16</xdr:row>
      <xdr:rowOff>70091</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759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80268</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528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158979</xdr:rowOff>
    </xdr:from>
    <xdr:to>
      <xdr:col>22</xdr:col>
      <xdr:colOff>165100</xdr:colOff>
      <xdr:row>16</xdr:row>
      <xdr:rowOff>89129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778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99306</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547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9210</xdr:rowOff>
    </xdr:from>
    <xdr:to>
      <xdr:col>19</xdr:col>
      <xdr:colOff>38100</xdr:colOff>
      <xdr:row>16</xdr:row>
      <xdr:rowOff>110810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800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120987</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56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18939</xdr:rowOff>
    </xdr:from>
    <xdr:to>
      <xdr:col>15</xdr:col>
      <xdr:colOff>101600</xdr:colOff>
      <xdr:row>16</xdr:row>
      <xdr:rowOff>120539</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809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130716</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257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53772</xdr:rowOff>
    </xdr:from>
    <xdr:to>
      <xdr:col>29</xdr:col>
      <xdr:colOff>127000</xdr:colOff>
      <xdr:row>37</xdr:row>
      <xdr:rowOff>98768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178472"/>
          <a:ext cx="647700" cy="44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242936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53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18758</xdr:rowOff>
    </xdr:from>
    <xdr:to>
      <xdr:col>26</xdr:col>
      <xdr:colOff>50800</xdr:colOff>
      <xdr:row>37</xdr:row>
      <xdr:rowOff>53772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143458"/>
          <a:ext cx="698500" cy="35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145057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755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18758</xdr:rowOff>
    </xdr:from>
    <xdr:to>
      <xdr:col>22</xdr:col>
      <xdr:colOff>114300</xdr:colOff>
      <xdr:row>37</xdr:row>
      <xdr:rowOff>36379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43458"/>
          <a:ext cx="698500" cy="17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157154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76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36379</xdr:rowOff>
    </xdr:from>
    <xdr:to>
      <xdr:col>18</xdr:col>
      <xdr:colOff>177800</xdr:colOff>
      <xdr:row>37</xdr:row>
      <xdr:rowOff>38170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61079"/>
          <a:ext cx="698500" cy="1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183576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79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117539</xdr:rowOff>
    </xdr:from>
    <xdr:to>
      <xdr:col>15</xdr:col>
      <xdr:colOff>101600</xdr:colOff>
      <xdr:row>37</xdr:row>
      <xdr:rowOff>47689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0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229316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39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47968</xdr:rowOff>
    </xdr:from>
    <xdr:to>
      <xdr:col>29</xdr:col>
      <xdr:colOff>177800</xdr:colOff>
      <xdr:row>37</xdr:row>
      <xdr:rowOff>149568</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72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20045</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44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2972</xdr:rowOff>
    </xdr:from>
    <xdr:to>
      <xdr:col>26</xdr:col>
      <xdr:colOff>101600</xdr:colOff>
      <xdr:row>37</xdr:row>
      <xdr:rowOff>104572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27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89349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14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139408</xdr:rowOff>
    </xdr:from>
    <xdr:to>
      <xdr:col>22</xdr:col>
      <xdr:colOff>165100</xdr:colOff>
      <xdr:row>37</xdr:row>
      <xdr:rowOff>69558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92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54335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79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157029</xdr:rowOff>
    </xdr:from>
    <xdr:to>
      <xdr:col>19</xdr:col>
      <xdr:colOff>38100</xdr:colOff>
      <xdr:row>37</xdr:row>
      <xdr:rowOff>87179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10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71956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96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158820</xdr:rowOff>
    </xdr:from>
    <xdr:to>
      <xdr:col>15</xdr:col>
      <xdr:colOff>101600</xdr:colOff>
      <xdr:row>37</xdr:row>
      <xdr:rowOff>88970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12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73747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98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67156</xdr:rowOff>
    </xdr:from>
    <xdr:to>
      <xdr:col>24</xdr:col>
      <xdr:colOff>63500</xdr:colOff>
      <xdr:row>36</xdr:row>
      <xdr:rowOff>100596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239356"/>
          <a:ext cx="838200" cy="3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73857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03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100596</xdr:rowOff>
    </xdr:from>
    <xdr:to>
      <xdr:col>19</xdr:col>
      <xdr:colOff>177800</xdr:colOff>
      <xdr:row>36</xdr:row>
      <xdr:rowOff>102150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272796"/>
          <a:ext cx="8890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42280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7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102150</xdr:rowOff>
    </xdr:from>
    <xdr:to>
      <xdr:col>15</xdr:col>
      <xdr:colOff>50800</xdr:colOff>
      <xdr:row>36</xdr:row>
      <xdr:rowOff>115921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74350"/>
          <a:ext cx="889000" cy="1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52690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102040</xdr:rowOff>
    </xdr:from>
    <xdr:to>
      <xdr:col>10</xdr:col>
      <xdr:colOff>114300</xdr:colOff>
      <xdr:row>36</xdr:row>
      <xdr:rowOff>115921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1130300" y="6274240"/>
          <a:ext cx="889000" cy="1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61057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120945</xdr:rowOff>
    </xdr:from>
    <xdr:to>
      <xdr:col>6</xdr:col>
      <xdr:colOff>38100</xdr:colOff>
      <xdr:row>36</xdr:row>
      <xdr:rowOff>51095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67622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16356</xdr:rowOff>
    </xdr:from>
    <xdr:to>
      <xdr:col>24</xdr:col>
      <xdr:colOff>114300</xdr:colOff>
      <xdr:row>36</xdr:row>
      <xdr:rowOff>117956</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18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102733</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0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49796</xdr:rowOff>
    </xdr:from>
    <xdr:to>
      <xdr:col>20</xdr:col>
      <xdr:colOff>38100</xdr:colOff>
      <xdr:row>36</xdr:row>
      <xdr:rowOff>151396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2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142523</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31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51350</xdr:rowOff>
    </xdr:from>
    <xdr:to>
      <xdr:col>15</xdr:col>
      <xdr:colOff>101600</xdr:colOff>
      <xdr:row>36</xdr:row>
      <xdr:rowOff>152950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2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144077</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31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65121</xdr:rowOff>
    </xdr:from>
    <xdr:to>
      <xdr:col>10</xdr:col>
      <xdr:colOff>165100</xdr:colOff>
      <xdr:row>36</xdr:row>
      <xdr:rowOff>166721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23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157848</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33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51240</xdr:rowOff>
    </xdr:from>
    <xdr:to>
      <xdr:col>6</xdr:col>
      <xdr:colOff>38100</xdr:colOff>
      <xdr:row>36</xdr:row>
      <xdr:rowOff>152840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2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143967</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1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16661</xdr:rowOff>
    </xdr:from>
    <xdr:to>
      <xdr:col>24</xdr:col>
      <xdr:colOff>63500</xdr:colOff>
      <xdr:row>58</xdr:row>
      <xdr:rowOff>45719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960761"/>
          <a:ext cx="838200" cy="2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48455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49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40860</xdr:rowOff>
    </xdr:from>
    <xdr:to>
      <xdr:col>19</xdr:col>
      <xdr:colOff>177800</xdr:colOff>
      <xdr:row>58</xdr:row>
      <xdr:rowOff>45719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984960"/>
          <a:ext cx="889000" cy="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170990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600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40860</xdr:rowOff>
    </xdr:from>
    <xdr:to>
      <xdr:col>15</xdr:col>
      <xdr:colOff>50800</xdr:colOff>
      <xdr:row>58</xdr:row>
      <xdr:rowOff>63543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84960"/>
          <a:ext cx="889000" cy="2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167669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97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62564</xdr:rowOff>
    </xdr:from>
    <xdr:to>
      <xdr:col>10</xdr:col>
      <xdr:colOff>114300</xdr:colOff>
      <xdr:row>58</xdr:row>
      <xdr:rowOff>63543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10006664"/>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24213</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62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80138</xdr:rowOff>
    </xdr:from>
    <xdr:to>
      <xdr:col>6</xdr:col>
      <xdr:colOff>38100</xdr:colOff>
      <xdr:row>58</xdr:row>
      <xdr:rowOff>10288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26815</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62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137311</xdr:rowOff>
    </xdr:from>
    <xdr:to>
      <xdr:col>24</xdr:col>
      <xdr:colOff>114300</xdr:colOff>
      <xdr:row>58</xdr:row>
      <xdr:rowOff>67461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90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52238</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2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166369</xdr:rowOff>
    </xdr:from>
    <xdr:to>
      <xdr:col>20</xdr:col>
      <xdr:colOff>38100</xdr:colOff>
      <xdr:row>58</xdr:row>
      <xdr:rowOff>96519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93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87646</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1003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161510</xdr:rowOff>
    </xdr:from>
    <xdr:to>
      <xdr:col>15</xdr:col>
      <xdr:colOff>101600</xdr:colOff>
      <xdr:row>58</xdr:row>
      <xdr:rowOff>91660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93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82787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10026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12743</xdr:rowOff>
    </xdr:from>
    <xdr:to>
      <xdr:col>10</xdr:col>
      <xdr:colOff>165100</xdr:colOff>
      <xdr:row>58</xdr:row>
      <xdr:rowOff>114343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95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105470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1004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11764</xdr:rowOff>
    </xdr:from>
    <xdr:to>
      <xdr:col>6</xdr:col>
      <xdr:colOff>38100</xdr:colOff>
      <xdr:row>58</xdr:row>
      <xdr:rowOff>113364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5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104491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1004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73543</xdr:rowOff>
    </xdr:from>
    <xdr:to>
      <xdr:col>24</xdr:col>
      <xdr:colOff>63500</xdr:colOff>
      <xdr:row>77</xdr:row>
      <xdr:rowOff>137209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75193"/>
          <a:ext cx="838200" cy="6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69361</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71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118692</xdr:rowOff>
    </xdr:from>
    <xdr:to>
      <xdr:col>19</xdr:col>
      <xdr:colOff>177800</xdr:colOff>
      <xdr:row>77</xdr:row>
      <xdr:rowOff>137209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320342"/>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21035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394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57107</xdr:rowOff>
    </xdr:from>
    <xdr:to>
      <xdr:col>15</xdr:col>
      <xdr:colOff>50800</xdr:colOff>
      <xdr:row>77</xdr:row>
      <xdr:rowOff>118692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58757"/>
          <a:ext cx="889000" cy="61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21195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39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57107</xdr:rowOff>
    </xdr:from>
    <xdr:to>
      <xdr:col>10</xdr:col>
      <xdr:colOff>114300</xdr:colOff>
      <xdr:row>77</xdr:row>
      <xdr:rowOff>134922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58757"/>
          <a:ext cx="889000" cy="7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25082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39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122870</xdr:rowOff>
    </xdr:from>
    <xdr:to>
      <xdr:col>6</xdr:col>
      <xdr:colOff>38100</xdr:colOff>
      <xdr:row>78</xdr:row>
      <xdr:rowOff>53020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44147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41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22743</xdr:rowOff>
    </xdr:from>
    <xdr:to>
      <xdr:col>24</xdr:col>
      <xdr:colOff>114300</xdr:colOff>
      <xdr:row>77</xdr:row>
      <xdr:rowOff>124343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2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45620</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07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86409</xdr:rowOff>
    </xdr:from>
    <xdr:to>
      <xdr:col>20</xdr:col>
      <xdr:colOff>38100</xdr:colOff>
      <xdr:row>78</xdr:row>
      <xdr:rowOff>16559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8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33086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06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67892</xdr:rowOff>
    </xdr:from>
    <xdr:to>
      <xdr:col>15</xdr:col>
      <xdr:colOff>101600</xdr:colOff>
      <xdr:row>77</xdr:row>
      <xdr:rowOff>169492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6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14569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04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6307</xdr:rowOff>
    </xdr:from>
    <xdr:to>
      <xdr:col>10</xdr:col>
      <xdr:colOff>165100</xdr:colOff>
      <xdr:row>77</xdr:row>
      <xdr:rowOff>107907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0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124434</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298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84122</xdr:rowOff>
    </xdr:from>
    <xdr:to>
      <xdr:col>6</xdr:col>
      <xdr:colOff>38100</xdr:colOff>
      <xdr:row>78</xdr:row>
      <xdr:rowOff>14272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30799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06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133734</xdr:rowOff>
    </xdr:from>
    <xdr:to>
      <xdr:col>24</xdr:col>
      <xdr:colOff>63500</xdr:colOff>
      <xdr:row>95</xdr:row>
      <xdr:rowOff>70227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6250034"/>
          <a:ext cx="838200" cy="107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140591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085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133734</xdr:rowOff>
    </xdr:from>
    <xdr:to>
      <xdr:col>19</xdr:col>
      <xdr:colOff>177800</xdr:colOff>
      <xdr:row>95</xdr:row>
      <xdr:rowOff>102634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250034"/>
          <a:ext cx="889000" cy="14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109138</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39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120073</xdr:rowOff>
    </xdr:from>
    <xdr:to>
      <xdr:col>15</xdr:col>
      <xdr:colOff>50800</xdr:colOff>
      <xdr:row>95</xdr:row>
      <xdr:rowOff>102634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236373"/>
          <a:ext cx="889000" cy="154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29511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48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120073</xdr:rowOff>
    </xdr:from>
    <xdr:to>
      <xdr:col>10</xdr:col>
      <xdr:colOff>114300</xdr:colOff>
      <xdr:row>96</xdr:row>
      <xdr:rowOff>22679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236373"/>
          <a:ext cx="889000" cy="24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88141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60913</xdr:rowOff>
    </xdr:from>
    <xdr:to>
      <xdr:col>6</xdr:col>
      <xdr:colOff>38100</xdr:colOff>
      <xdr:row>96</xdr:row>
      <xdr:rowOff>162513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153640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19427</xdr:rowOff>
    </xdr:from>
    <xdr:to>
      <xdr:col>24</xdr:col>
      <xdr:colOff>114300</xdr:colOff>
      <xdr:row>95</xdr:row>
      <xdr:rowOff>121027</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30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169304</xdr:rowOff>
    </xdr:from>
    <xdr:ext cx="534377"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285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82934</xdr:rowOff>
    </xdr:from>
    <xdr:to>
      <xdr:col>20</xdr:col>
      <xdr:colOff>38100</xdr:colOff>
      <xdr:row>95</xdr:row>
      <xdr:rowOff>13084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19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29611</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5974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51834</xdr:rowOff>
    </xdr:from>
    <xdr:to>
      <xdr:col>15</xdr:col>
      <xdr:colOff>101600</xdr:colOff>
      <xdr:row>95</xdr:row>
      <xdr:rowOff>153434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169961</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11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69273</xdr:rowOff>
    </xdr:from>
    <xdr:to>
      <xdr:col>10</xdr:col>
      <xdr:colOff>165100</xdr:colOff>
      <xdr:row>94</xdr:row>
      <xdr:rowOff>170873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18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15950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5960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143329</xdr:rowOff>
    </xdr:from>
    <xdr:to>
      <xdr:col>6</xdr:col>
      <xdr:colOff>38100</xdr:colOff>
      <xdr:row>96</xdr:row>
      <xdr:rowOff>73479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43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90006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20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139321</xdr:rowOff>
    </xdr:from>
    <xdr:to>
      <xdr:col>55</xdr:col>
      <xdr:colOff>0</xdr:colOff>
      <xdr:row>37</xdr:row>
      <xdr:rowOff>26396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311521"/>
          <a:ext cx="838200" cy="58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126900</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299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809</xdr:rowOff>
    </xdr:from>
    <xdr:to>
      <xdr:col>50</xdr:col>
      <xdr:colOff>114300</xdr:colOff>
      <xdr:row>37</xdr:row>
      <xdr:rowOff>26396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344459"/>
          <a:ext cx="889000" cy="2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108041</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45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809</xdr:rowOff>
    </xdr:from>
    <xdr:to>
      <xdr:col>45</xdr:col>
      <xdr:colOff>177800</xdr:colOff>
      <xdr:row>37</xdr:row>
      <xdr:rowOff>62306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344459"/>
          <a:ext cx="889000" cy="61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112848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45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115785</xdr:rowOff>
    </xdr:from>
    <xdr:to>
      <xdr:col>41</xdr:col>
      <xdr:colOff>50800</xdr:colOff>
      <xdr:row>37</xdr:row>
      <xdr:rowOff>62306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116535"/>
          <a:ext cx="889000" cy="28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135525</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647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55083</xdr:rowOff>
    </xdr:from>
    <xdr:to>
      <xdr:col>36</xdr:col>
      <xdr:colOff>165100</xdr:colOff>
      <xdr:row>35</xdr:row>
      <xdr:rowOff>156683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5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1760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3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88521</xdr:rowOff>
    </xdr:from>
    <xdr:to>
      <xdr:col>55</xdr:col>
      <xdr:colOff>50800</xdr:colOff>
      <xdr:row>37</xdr:row>
      <xdr:rowOff>18671</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6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111398</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12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147046</xdr:rowOff>
    </xdr:from>
    <xdr:to>
      <xdr:col>50</xdr:col>
      <xdr:colOff>165100</xdr:colOff>
      <xdr:row>37</xdr:row>
      <xdr:rowOff>77196</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1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93723</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6094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121459</xdr:rowOff>
    </xdr:from>
    <xdr:to>
      <xdr:col>46</xdr:col>
      <xdr:colOff>38100</xdr:colOff>
      <xdr:row>37</xdr:row>
      <xdr:rowOff>51609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29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68136</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6068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11506</xdr:rowOff>
    </xdr:from>
    <xdr:to>
      <xdr:col>41</xdr:col>
      <xdr:colOff>101600</xdr:colOff>
      <xdr:row>37</xdr:row>
      <xdr:rowOff>113106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35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129633</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6130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64985</xdr:rowOff>
    </xdr:from>
    <xdr:to>
      <xdr:col>36</xdr:col>
      <xdr:colOff>165100</xdr:colOff>
      <xdr:row>35</xdr:row>
      <xdr:rowOff>166585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06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157712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6158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110599</xdr:rowOff>
    </xdr:from>
    <xdr:to>
      <xdr:col>55</xdr:col>
      <xdr:colOff>0</xdr:colOff>
      <xdr:row>56</xdr:row>
      <xdr:rowOff>169233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711799"/>
          <a:ext cx="838200" cy="5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152645</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53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110599</xdr:rowOff>
    </xdr:from>
    <xdr:to>
      <xdr:col>50</xdr:col>
      <xdr:colOff>114300</xdr:colOff>
      <xdr:row>58</xdr:row>
      <xdr:rowOff>54105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11799"/>
          <a:ext cx="889000" cy="28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115390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88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18162</xdr:rowOff>
    </xdr:from>
    <xdr:to>
      <xdr:col>45</xdr:col>
      <xdr:colOff>177800</xdr:colOff>
      <xdr:row>58</xdr:row>
      <xdr:rowOff>54105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962262"/>
          <a:ext cx="889000" cy="3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169678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9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18162</xdr:rowOff>
    </xdr:from>
    <xdr:to>
      <xdr:col>41</xdr:col>
      <xdr:colOff>50800</xdr:colOff>
      <xdr:row>58</xdr:row>
      <xdr:rowOff>44312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962262"/>
          <a:ext cx="889000" cy="2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155002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58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163803</xdr:rowOff>
    </xdr:from>
    <xdr:to>
      <xdr:col>36</xdr:col>
      <xdr:colOff>165100</xdr:colOff>
      <xdr:row>57</xdr:row>
      <xdr:rowOff>93953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110480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954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118433</xdr:rowOff>
    </xdr:from>
    <xdr:to>
      <xdr:col>55</xdr:col>
      <xdr:colOff>50800</xdr:colOff>
      <xdr:row>57</xdr:row>
      <xdr:rowOff>48583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1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141310</xdr:rowOff>
    </xdr:from>
    <xdr:ext cx="599010"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57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59799</xdr:rowOff>
    </xdr:from>
    <xdr:to>
      <xdr:col>50</xdr:col>
      <xdr:colOff>165100</xdr:colOff>
      <xdr:row>56</xdr:row>
      <xdr:rowOff>161399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6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6476</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943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3305</xdr:rowOff>
    </xdr:from>
    <xdr:to>
      <xdr:col>46</xdr:col>
      <xdr:colOff>38100</xdr:colOff>
      <xdr:row>58</xdr:row>
      <xdr:rowOff>104905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4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96032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04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138812</xdr:rowOff>
    </xdr:from>
    <xdr:to>
      <xdr:col>41</xdr:col>
      <xdr:colOff>101600</xdr:colOff>
      <xdr:row>58</xdr:row>
      <xdr:rowOff>68962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1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60089</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1000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164962</xdr:rowOff>
    </xdr:from>
    <xdr:to>
      <xdr:col>36</xdr:col>
      <xdr:colOff>165100</xdr:colOff>
      <xdr:row>58</xdr:row>
      <xdr:rowOff>95112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93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86239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1003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89791</xdr:rowOff>
    </xdr:from>
    <xdr:to>
      <xdr:col>55</xdr:col>
      <xdr:colOff>0</xdr:colOff>
      <xdr:row>78</xdr:row>
      <xdr:rowOff>12427</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291441"/>
          <a:ext cx="838200" cy="9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151359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10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12427</xdr:rowOff>
    </xdr:from>
    <xdr:to>
      <xdr:col>50</xdr:col>
      <xdr:colOff>114300</xdr:colOff>
      <xdr:row>78</xdr:row>
      <xdr:rowOff>22896</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385527"/>
          <a:ext cx="889000" cy="10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122113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29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114331</xdr:rowOff>
    </xdr:from>
    <xdr:to>
      <xdr:col>45</xdr:col>
      <xdr:colOff>177800</xdr:colOff>
      <xdr:row>78</xdr:row>
      <xdr:rowOff>22896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315981"/>
          <a:ext cx="889000" cy="8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115226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7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114331</xdr:rowOff>
    </xdr:from>
    <xdr:to>
      <xdr:col>41</xdr:col>
      <xdr:colOff>50800</xdr:colOff>
      <xdr:row>77</xdr:row>
      <xdr:rowOff>147552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315981"/>
          <a:ext cx="889000" cy="3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73451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93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61080</xdr:rowOff>
    </xdr:from>
    <xdr:to>
      <xdr:col>36</xdr:col>
      <xdr:colOff>165100</xdr:colOff>
      <xdr:row>76</xdr:row>
      <xdr:rowOff>162680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0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7756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286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38991</xdr:rowOff>
    </xdr:from>
    <xdr:to>
      <xdr:col>55</xdr:col>
      <xdr:colOff>50800</xdr:colOff>
      <xdr:row>77</xdr:row>
      <xdr:rowOff>140591</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24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125368</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15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133077</xdr:rowOff>
    </xdr:from>
    <xdr:to>
      <xdr:col>50</xdr:col>
      <xdr:colOff>165100</xdr:colOff>
      <xdr:row>78</xdr:row>
      <xdr:rowOff>63227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33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54354</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427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143546</xdr:rowOff>
    </xdr:from>
    <xdr:to>
      <xdr:col>46</xdr:col>
      <xdr:colOff>38100</xdr:colOff>
      <xdr:row>78</xdr:row>
      <xdr:rowOff>73696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4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64823</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61017" y="13437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63531</xdr:rowOff>
    </xdr:from>
    <xdr:to>
      <xdr:col>41</xdr:col>
      <xdr:colOff>101600</xdr:colOff>
      <xdr:row>77</xdr:row>
      <xdr:rowOff>165131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26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156258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35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96752</xdr:rowOff>
    </xdr:from>
    <xdr:to>
      <xdr:col>36</xdr:col>
      <xdr:colOff>165100</xdr:colOff>
      <xdr:row>78</xdr:row>
      <xdr:rowOff>26902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29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18029</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37428" y="1339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124165</xdr:rowOff>
    </xdr:from>
    <xdr:to>
      <xdr:col>55</xdr:col>
      <xdr:colOff>0</xdr:colOff>
      <xdr:row>97</xdr:row>
      <xdr:rowOff>62623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583365"/>
          <a:ext cx="838200" cy="10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77061</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707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124165</xdr:rowOff>
    </xdr:from>
    <xdr:to>
      <xdr:col>50</xdr:col>
      <xdr:colOff>114300</xdr:colOff>
      <xdr:row>98</xdr:row>
      <xdr:rowOff>72247</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583365"/>
          <a:ext cx="889000" cy="290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22807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82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69309</xdr:rowOff>
    </xdr:from>
    <xdr:to>
      <xdr:col>45</xdr:col>
      <xdr:colOff>177800</xdr:colOff>
      <xdr:row>98</xdr:row>
      <xdr:rowOff>72247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871409"/>
          <a:ext cx="88900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81864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54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69309</xdr:rowOff>
    </xdr:from>
    <xdr:to>
      <xdr:col>41</xdr:col>
      <xdr:colOff>50800</xdr:colOff>
      <xdr:row>98</xdr:row>
      <xdr:rowOff>87920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871409"/>
          <a:ext cx="889000" cy="1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82568</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54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118897</xdr:rowOff>
    </xdr:from>
    <xdr:to>
      <xdr:col>36</xdr:col>
      <xdr:colOff>165100</xdr:colOff>
      <xdr:row>98</xdr:row>
      <xdr:rowOff>49047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65574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2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11823</xdr:rowOff>
    </xdr:from>
    <xdr:to>
      <xdr:col>55</xdr:col>
      <xdr:colOff>50800</xdr:colOff>
      <xdr:row>97</xdr:row>
      <xdr:rowOff>113423</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64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34700</xdr:rowOff>
    </xdr:from>
    <xdr:ext cx="599010"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493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73365</xdr:rowOff>
    </xdr:from>
    <xdr:to>
      <xdr:col>50</xdr:col>
      <xdr:colOff>165100</xdr:colOff>
      <xdr:row>97</xdr:row>
      <xdr:rowOff>3515</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53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20042</xdr:rowOff>
    </xdr:from>
    <xdr:ext cx="59901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39795" y="16307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21447</xdr:rowOff>
    </xdr:from>
    <xdr:to>
      <xdr:col>46</xdr:col>
      <xdr:colOff>38100</xdr:colOff>
      <xdr:row>98</xdr:row>
      <xdr:rowOff>123047</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114174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91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18509</xdr:rowOff>
    </xdr:from>
    <xdr:to>
      <xdr:col>41</xdr:col>
      <xdr:colOff>101600</xdr:colOff>
      <xdr:row>98</xdr:row>
      <xdr:rowOff>120109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82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111236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91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37120</xdr:rowOff>
    </xdr:from>
    <xdr:to>
      <xdr:col>36</xdr:col>
      <xdr:colOff>165100</xdr:colOff>
      <xdr:row>98</xdr:row>
      <xdr:rowOff>138720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3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129847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3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57793</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72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4470</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4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57793</xdr:rowOff>
    </xdr:from>
    <xdr:to>
      <xdr:col>86</xdr:col>
      <xdr:colOff>25400</xdr:colOff>
      <xdr:row>31</xdr:row>
      <xdr:rowOff>57793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72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50672</xdr:rowOff>
    </xdr:from>
    <xdr:ext cx="469744"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27795</xdr:rowOff>
    </xdr:from>
    <xdr:to>
      <xdr:col>85</xdr:col>
      <xdr:colOff>177800</xdr:colOff>
      <xdr:row>38</xdr:row>
      <xdr:rowOff>129395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137528</xdr:rowOff>
    </xdr:from>
    <xdr:to>
      <xdr:col>81</xdr:col>
      <xdr:colOff>50800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652628"/>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155674</xdr:rowOff>
    </xdr:from>
    <xdr:to>
      <xdr:col>81</xdr:col>
      <xdr:colOff>101600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102351</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27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137528</xdr:rowOff>
    </xdr:from>
    <xdr:to>
      <xdr:col>76</xdr:col>
      <xdr:colOff>114300</xdr:colOff>
      <xdr:row>38</xdr:row>
      <xdr:rowOff>138054</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3703300" y="6652628"/>
          <a:ext cx="8890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103850</xdr:rowOff>
    </xdr:from>
    <xdr:to>
      <xdr:col>76</xdr:col>
      <xdr:colOff>165100</xdr:colOff>
      <xdr:row>38</xdr:row>
      <xdr:rowOff>34000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50527</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22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138054</xdr:rowOff>
    </xdr:from>
    <xdr:to>
      <xdr:col>71</xdr:col>
      <xdr:colOff>177800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2814300" y="6653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102342</xdr:rowOff>
    </xdr:from>
    <xdr:to>
      <xdr:col>72</xdr:col>
      <xdr:colOff>38100</xdr:colOff>
      <xdr:row>38</xdr:row>
      <xdr:rowOff>32492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49019</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428" y="62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140381</xdr:rowOff>
    </xdr:from>
    <xdr:to>
      <xdr:col>67</xdr:col>
      <xdr:colOff>101600</xdr:colOff>
      <xdr:row>38</xdr:row>
      <xdr:rowOff>70531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8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87058</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6222</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3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86728</xdr:rowOff>
    </xdr:from>
    <xdr:to>
      <xdr:col>76</xdr:col>
      <xdr:colOff>165100</xdr:colOff>
      <xdr:row>39</xdr:row>
      <xdr:rowOff>16878</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8005</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35333" y="6694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87254</xdr:rowOff>
    </xdr:from>
    <xdr:to>
      <xdr:col>72</xdr:col>
      <xdr:colOff>38100</xdr:colOff>
      <xdr:row>39</xdr:row>
      <xdr:rowOff>17404</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0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8531</xdr:rowOff>
    </xdr:from>
    <xdr:ext cx="313932"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46333" y="6695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14962</xdr:rowOff>
    </xdr:from>
    <xdr:to>
      <xdr:col>85</xdr:col>
      <xdr:colOff>127000</xdr:colOff>
      <xdr:row>77</xdr:row>
      <xdr:rowOff>26873</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3216612"/>
          <a:ext cx="838200" cy="1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119781</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149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26873</xdr:rowOff>
    </xdr:from>
    <xdr:to>
      <xdr:col>81</xdr:col>
      <xdr:colOff>50800</xdr:colOff>
      <xdr:row>77</xdr:row>
      <xdr:rowOff>32528</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228523"/>
          <a:ext cx="889000" cy="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83533</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294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32528</xdr:rowOff>
    </xdr:from>
    <xdr:to>
      <xdr:col>76</xdr:col>
      <xdr:colOff>114300</xdr:colOff>
      <xdr:row>77</xdr:row>
      <xdr:rowOff>48237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234178"/>
          <a:ext cx="889000" cy="1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89892</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294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48237</xdr:rowOff>
    </xdr:from>
    <xdr:to>
      <xdr:col>71</xdr:col>
      <xdr:colOff>177800</xdr:colOff>
      <xdr:row>77</xdr:row>
      <xdr:rowOff>79862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249887"/>
          <a:ext cx="889000" cy="3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105067</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296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167086</xdr:rowOff>
    </xdr:from>
    <xdr:to>
      <xdr:col>67</xdr:col>
      <xdr:colOff>101600</xdr:colOff>
      <xdr:row>77</xdr:row>
      <xdr:rowOff>97236</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19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113763</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297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135612</xdr:rowOff>
    </xdr:from>
    <xdr:to>
      <xdr:col>85</xdr:col>
      <xdr:colOff>177800</xdr:colOff>
      <xdr:row>77</xdr:row>
      <xdr:rowOff>65762</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16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158489</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01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147523</xdr:rowOff>
    </xdr:from>
    <xdr:to>
      <xdr:col>81</xdr:col>
      <xdr:colOff>101600</xdr:colOff>
      <xdr:row>77</xdr:row>
      <xdr:rowOff>77673</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17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68800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27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153178</xdr:rowOff>
    </xdr:from>
    <xdr:to>
      <xdr:col>76</xdr:col>
      <xdr:colOff>165100</xdr:colOff>
      <xdr:row>77</xdr:row>
      <xdr:rowOff>83328</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18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74455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276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168887</xdr:rowOff>
    </xdr:from>
    <xdr:to>
      <xdr:col>72</xdr:col>
      <xdr:colOff>38100</xdr:colOff>
      <xdr:row>77</xdr:row>
      <xdr:rowOff>99037</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19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90164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29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29062</xdr:rowOff>
    </xdr:from>
    <xdr:to>
      <xdr:col>67</xdr:col>
      <xdr:colOff>101600</xdr:colOff>
      <xdr:row>77</xdr:row>
      <xdr:rowOff>130662</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23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121789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32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59496</xdr:rowOff>
    </xdr:from>
    <xdr:to>
      <xdr:col>85</xdr:col>
      <xdr:colOff>127000</xdr:colOff>
      <xdr:row>98</xdr:row>
      <xdr:rowOff>70555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861596"/>
          <a:ext cx="838200" cy="1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10217</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8990</xdr:rowOff>
    </xdr:from>
    <xdr:to>
      <xdr:col>81</xdr:col>
      <xdr:colOff>50800</xdr:colOff>
      <xdr:row>98</xdr:row>
      <xdr:rowOff>70555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11090"/>
          <a:ext cx="889000" cy="61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126765</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8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8990</xdr:rowOff>
    </xdr:from>
    <xdr:to>
      <xdr:col>76</xdr:col>
      <xdr:colOff>114300</xdr:colOff>
      <xdr:row>98</xdr:row>
      <xdr:rowOff>85705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811090"/>
          <a:ext cx="889000" cy="76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97334</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8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85705</xdr:rowOff>
    </xdr:from>
    <xdr:to>
      <xdr:col>71</xdr:col>
      <xdr:colOff>177800</xdr:colOff>
      <xdr:row>99</xdr:row>
      <xdr:rowOff>5184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87805"/>
          <a:ext cx="889000" cy="9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107537</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60947</xdr:rowOff>
    </xdr:from>
    <xdr:to>
      <xdr:col>67</xdr:col>
      <xdr:colOff>101600</xdr:colOff>
      <xdr:row>98</xdr:row>
      <xdr:rowOff>162547</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7624</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8696</xdr:rowOff>
    </xdr:from>
    <xdr:to>
      <xdr:col>85</xdr:col>
      <xdr:colOff>177800</xdr:colOff>
      <xdr:row>98</xdr:row>
      <xdr:rowOff>110296</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1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158573</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8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19755</xdr:rowOff>
    </xdr:from>
    <xdr:to>
      <xdr:col>81</xdr:col>
      <xdr:colOff>101600</xdr:colOff>
      <xdr:row>98</xdr:row>
      <xdr:rowOff>121355</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2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112482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1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129640</xdr:rowOff>
    </xdr:from>
    <xdr:to>
      <xdr:col>76</xdr:col>
      <xdr:colOff>165100</xdr:colOff>
      <xdr:row>98</xdr:row>
      <xdr:rowOff>59790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76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76317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53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34905</xdr:rowOff>
    </xdr:from>
    <xdr:to>
      <xdr:col>72</xdr:col>
      <xdr:colOff>38100</xdr:colOff>
      <xdr:row>98</xdr:row>
      <xdr:rowOff>136505</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3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127632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92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125834</xdr:rowOff>
    </xdr:from>
    <xdr:to>
      <xdr:col>67</xdr:col>
      <xdr:colOff>101600</xdr:colOff>
      <xdr:row>99</xdr:row>
      <xdr:rowOff>55984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92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47111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702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149713</xdr:rowOff>
    </xdr:from>
    <xdr:to>
      <xdr:col>116</xdr:col>
      <xdr:colOff>63500</xdr:colOff>
      <xdr:row>37</xdr:row>
      <xdr:rowOff>165760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1323300" y="6493363"/>
          <a:ext cx="838200" cy="1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125346</xdr:rowOff>
    </xdr:from>
    <xdr:ext cx="469744" cy="259045"/>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468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92197</xdr:rowOff>
    </xdr:from>
    <xdr:to>
      <xdr:col>111</xdr:col>
      <xdr:colOff>177800</xdr:colOff>
      <xdr:row>37</xdr:row>
      <xdr:rowOff>165760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435847"/>
          <a:ext cx="889000" cy="73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95902</xdr:rowOff>
    </xdr:from>
    <xdr:ext cx="469744"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428" y="661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153965</xdr:rowOff>
    </xdr:from>
    <xdr:to>
      <xdr:col>107</xdr:col>
      <xdr:colOff>50800</xdr:colOff>
      <xdr:row>37</xdr:row>
      <xdr:rowOff>92197</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326165"/>
          <a:ext cx="889000" cy="10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104315</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428" y="661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109433</xdr:rowOff>
    </xdr:from>
    <xdr:to>
      <xdr:col>102</xdr:col>
      <xdr:colOff>114300</xdr:colOff>
      <xdr:row>36</xdr:row>
      <xdr:rowOff>153965</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6281633"/>
          <a:ext cx="889000" cy="44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92656</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428" y="660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162052</xdr:rowOff>
    </xdr:from>
    <xdr:to>
      <xdr:col>98</xdr:col>
      <xdr:colOff>38100</xdr:colOff>
      <xdr:row>38</xdr:row>
      <xdr:rowOff>92202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83329</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428" y="659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98913</xdr:rowOff>
    </xdr:from>
    <xdr:to>
      <xdr:col>116</xdr:col>
      <xdr:colOff>114300</xdr:colOff>
      <xdr:row>38</xdr:row>
      <xdr:rowOff>29063</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44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121790</xdr:rowOff>
    </xdr:from>
    <xdr:ext cx="469744" cy="259045"/>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29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114960</xdr:rowOff>
    </xdr:from>
    <xdr:to>
      <xdr:col>112</xdr:col>
      <xdr:colOff>38100</xdr:colOff>
      <xdr:row>38</xdr:row>
      <xdr:rowOff>45110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4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61637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23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41397</xdr:rowOff>
    </xdr:from>
    <xdr:to>
      <xdr:col>107</xdr:col>
      <xdr:colOff>101600</xdr:colOff>
      <xdr:row>37</xdr:row>
      <xdr:rowOff>142997</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38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159524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16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103165</xdr:rowOff>
    </xdr:from>
    <xdr:to>
      <xdr:col>102</xdr:col>
      <xdr:colOff>165100</xdr:colOff>
      <xdr:row>37</xdr:row>
      <xdr:rowOff>33315</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27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49842</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0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58633</xdr:rowOff>
    </xdr:from>
    <xdr:to>
      <xdr:col>98</xdr:col>
      <xdr:colOff>38100</xdr:colOff>
      <xdr:row>36</xdr:row>
      <xdr:rowOff>160233</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23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5310</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00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42850</xdr:rowOff>
    </xdr:from>
    <xdr:to>
      <xdr:col>116</xdr:col>
      <xdr:colOff>63500</xdr:colOff>
      <xdr:row>59</xdr:row>
      <xdr:rowOff>42850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10158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101185</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7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42850</xdr:rowOff>
    </xdr:from>
    <xdr:to>
      <xdr:col>111</xdr:col>
      <xdr:colOff>177800</xdr:colOff>
      <xdr:row>59</xdr:row>
      <xdr:rowOff>42888</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0434300" y="10158400"/>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17746</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79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42888</xdr:rowOff>
    </xdr:from>
    <xdr:to>
      <xdr:col>107</xdr:col>
      <xdr:colOff>50800</xdr:colOff>
      <xdr:row>59</xdr:row>
      <xdr:rowOff>42926</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19545300" y="10158438"/>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2315</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7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42926</xdr:rowOff>
    </xdr:from>
    <xdr:to>
      <xdr:col>102</xdr:col>
      <xdr:colOff>114300</xdr:colOff>
      <xdr:row>59</xdr:row>
      <xdr:rowOff>42964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8656300" y="10158476"/>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2506</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77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5097</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77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163500</xdr:rowOff>
    </xdr:from>
    <xdr:to>
      <xdr:col>116</xdr:col>
      <xdr:colOff>114300</xdr:colOff>
      <xdr:row>59</xdr:row>
      <xdr:rowOff>93650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1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78427</xdr:rowOff>
    </xdr:from>
    <xdr:ext cx="313932"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10022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163500</xdr:rowOff>
    </xdr:from>
    <xdr:to>
      <xdr:col>112</xdr:col>
      <xdr:colOff>38100</xdr:colOff>
      <xdr:row>59</xdr:row>
      <xdr:rowOff>93650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1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84777</xdr:rowOff>
    </xdr:from>
    <xdr:ext cx="313932"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66333" y="10200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163538</xdr:rowOff>
    </xdr:from>
    <xdr:to>
      <xdr:col>107</xdr:col>
      <xdr:colOff>101600</xdr:colOff>
      <xdr:row>59</xdr:row>
      <xdr:rowOff>93688</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10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84815</xdr:rowOff>
    </xdr:from>
    <xdr:ext cx="313932"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77333" y="102003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163576</xdr:rowOff>
    </xdr:from>
    <xdr:to>
      <xdr:col>102</xdr:col>
      <xdr:colOff>165100</xdr:colOff>
      <xdr:row>59</xdr:row>
      <xdr:rowOff>93726</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10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84853</xdr:rowOff>
    </xdr:from>
    <xdr:ext cx="313932"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88333" y="102004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163614</xdr:rowOff>
    </xdr:from>
    <xdr:to>
      <xdr:col>98</xdr:col>
      <xdr:colOff>38100</xdr:colOff>
      <xdr:row>59</xdr:row>
      <xdr:rowOff>93764</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10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84891</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99333" y="10200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70606</xdr:rowOff>
    </xdr:from>
    <xdr:to>
      <xdr:col>116</xdr:col>
      <xdr:colOff>62864</xdr:colOff>
      <xdr:row>78</xdr:row>
      <xdr:rowOff>145701</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flipV="1">
          <a:off x="22159595" y="12072106"/>
          <a:ext cx="1269" cy="1446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149528</xdr:rowOff>
    </xdr:from>
    <xdr:ext cx="469744" cy="259045"/>
    <xdr:sp macro="" textlink="">
      <xdr:nvSpPr>
        <xdr:cNvPr id="835" name="繰出金最小値テキスト">
          <a:extLst>
            <a:ext uri="{FF2B5EF4-FFF2-40B4-BE49-F238E27FC236}">
              <a16:creationId xmlns:a16="http://schemas.microsoft.com/office/drawing/2014/main" id="{00000000-0008-0000-0600-000043030000}"/>
            </a:ext>
          </a:extLst>
        </xdr:cNvPr>
        <xdr:cNvSpPr txBox="1"/>
      </xdr:nvSpPr>
      <xdr:spPr>
        <a:xfrm>
          <a:off x="22212300" y="13522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145701</xdr:rowOff>
    </xdr:from>
    <xdr:to>
      <xdr:col>116</xdr:col>
      <xdr:colOff>152400</xdr:colOff>
      <xdr:row>78</xdr:row>
      <xdr:rowOff>145701</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22072600" y="1351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17283</xdr:rowOff>
    </xdr:from>
    <xdr:ext cx="534377" cy="259045"/>
    <xdr:sp macro="" textlink="">
      <xdr:nvSpPr>
        <xdr:cNvPr id="837" name="繰出金最大値テキスト">
          <a:extLst>
            <a:ext uri="{FF2B5EF4-FFF2-40B4-BE49-F238E27FC236}">
              <a16:creationId xmlns:a16="http://schemas.microsoft.com/office/drawing/2014/main" id="{00000000-0008-0000-0600-000045030000}"/>
            </a:ext>
          </a:extLst>
        </xdr:cNvPr>
        <xdr:cNvSpPr txBox="1"/>
      </xdr:nvSpPr>
      <xdr:spPr>
        <a:xfrm>
          <a:off x="22212300" y="1184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70606</xdr:rowOff>
    </xdr:from>
    <xdr:to>
      <xdr:col>116</xdr:col>
      <xdr:colOff>152400</xdr:colOff>
      <xdr:row>70</xdr:row>
      <xdr:rowOff>70606</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2072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91370</xdr:rowOff>
    </xdr:from>
    <xdr:to>
      <xdr:col>116</xdr:col>
      <xdr:colOff>63500</xdr:colOff>
      <xdr:row>72</xdr:row>
      <xdr:rowOff>107886</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1323300" y="12435770"/>
          <a:ext cx="838200" cy="1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161606</xdr:rowOff>
    </xdr:from>
    <xdr:ext cx="534377" cy="259045"/>
    <xdr:sp macro="" textlink="">
      <xdr:nvSpPr>
        <xdr:cNvPr id="840" name="繰出金平均値テキスト">
          <a:extLst>
            <a:ext uri="{FF2B5EF4-FFF2-40B4-BE49-F238E27FC236}">
              <a16:creationId xmlns:a16="http://schemas.microsoft.com/office/drawing/2014/main" id="{00000000-0008-0000-0600-000048030000}"/>
            </a:ext>
          </a:extLst>
        </xdr:cNvPr>
        <xdr:cNvSpPr txBox="1"/>
      </xdr:nvSpPr>
      <xdr:spPr>
        <a:xfrm>
          <a:off x="22212300" y="12506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11729</xdr:rowOff>
    </xdr:from>
    <xdr:to>
      <xdr:col>116</xdr:col>
      <xdr:colOff>114300</xdr:colOff>
      <xdr:row>73</xdr:row>
      <xdr:rowOff>113329</xdr:rowOff>
    </xdr:to>
    <xdr:sp macro="" textlink="">
      <xdr:nvSpPr>
        <xdr:cNvPr id="841" name="フローチャート: 判断 840">
          <a:extLst>
            <a:ext uri="{FF2B5EF4-FFF2-40B4-BE49-F238E27FC236}">
              <a16:creationId xmlns:a16="http://schemas.microsoft.com/office/drawing/2014/main" id="{00000000-0008-0000-0600-000049030000}"/>
            </a:ext>
          </a:extLst>
        </xdr:cNvPr>
        <xdr:cNvSpPr/>
      </xdr:nvSpPr>
      <xdr:spPr>
        <a:xfrm>
          <a:off x="22110700" y="125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107886</xdr:rowOff>
    </xdr:from>
    <xdr:to>
      <xdr:col>111</xdr:col>
      <xdr:colOff>177800</xdr:colOff>
      <xdr:row>72</xdr:row>
      <xdr:rowOff>111372</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0434300" y="12452286"/>
          <a:ext cx="889000" cy="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70821</xdr:rowOff>
    </xdr:from>
    <xdr:to>
      <xdr:col>112</xdr:col>
      <xdr:colOff>38100</xdr:colOff>
      <xdr:row>73</xdr:row>
      <xdr:rowOff>971</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1272500" y="1241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163548</xdr:rowOff>
    </xdr:from>
    <xdr:ext cx="534377"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21056111" y="1250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111372</xdr:rowOff>
    </xdr:from>
    <xdr:to>
      <xdr:col>107</xdr:col>
      <xdr:colOff>50800</xdr:colOff>
      <xdr:row>72</xdr:row>
      <xdr:rowOff>163532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19545300" y="12455772"/>
          <a:ext cx="889000" cy="52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30893</xdr:rowOff>
    </xdr:from>
    <xdr:to>
      <xdr:col>107</xdr:col>
      <xdr:colOff>101600</xdr:colOff>
      <xdr:row>72</xdr:row>
      <xdr:rowOff>132493</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0383500" y="1237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149020</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0167111" y="1215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163532</xdr:rowOff>
    </xdr:from>
    <xdr:to>
      <xdr:col>102</xdr:col>
      <xdr:colOff>114300</xdr:colOff>
      <xdr:row>73</xdr:row>
      <xdr:rowOff>8751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18656300" y="12507932"/>
          <a:ext cx="889000" cy="1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161307</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9278111" y="1216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38856</xdr:rowOff>
    </xdr:from>
    <xdr:to>
      <xdr:col>98</xdr:col>
      <xdr:colOff>38100</xdr:colOff>
      <xdr:row>72</xdr:row>
      <xdr:rowOff>140456</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8605500" y="1238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156983</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8389111" y="121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40570</xdr:rowOff>
    </xdr:from>
    <xdr:to>
      <xdr:col>116</xdr:col>
      <xdr:colOff>114300</xdr:colOff>
      <xdr:row>72</xdr:row>
      <xdr:rowOff>142170</xdr:rowOff>
    </xdr:to>
    <xdr:sp macro="" textlink="">
      <xdr:nvSpPr>
        <xdr:cNvPr id="858" name="楕円 857">
          <a:extLst>
            <a:ext uri="{FF2B5EF4-FFF2-40B4-BE49-F238E27FC236}">
              <a16:creationId xmlns:a16="http://schemas.microsoft.com/office/drawing/2014/main" id="{00000000-0008-0000-0600-00005A030000}"/>
            </a:ext>
          </a:extLst>
        </xdr:cNvPr>
        <xdr:cNvSpPr/>
      </xdr:nvSpPr>
      <xdr:spPr>
        <a:xfrm>
          <a:off x="22110700" y="1238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63447</xdr:rowOff>
    </xdr:from>
    <xdr:ext cx="534377" cy="259045"/>
    <xdr:sp macro="" textlink="">
      <xdr:nvSpPr>
        <xdr:cNvPr id="859" name="繰出金該当値テキスト">
          <a:extLst>
            <a:ext uri="{FF2B5EF4-FFF2-40B4-BE49-F238E27FC236}">
              <a16:creationId xmlns:a16="http://schemas.microsoft.com/office/drawing/2014/main" id="{00000000-0008-0000-0600-00005B030000}"/>
            </a:ext>
          </a:extLst>
        </xdr:cNvPr>
        <xdr:cNvSpPr txBox="1"/>
      </xdr:nvSpPr>
      <xdr:spPr>
        <a:xfrm>
          <a:off x="22212300" y="12236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57086</xdr:rowOff>
    </xdr:from>
    <xdr:to>
      <xdr:col>112</xdr:col>
      <xdr:colOff>38100</xdr:colOff>
      <xdr:row>72</xdr:row>
      <xdr:rowOff>158686</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1272500" y="1240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3763</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17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60572</xdr:rowOff>
    </xdr:from>
    <xdr:to>
      <xdr:col>107</xdr:col>
      <xdr:colOff>101600</xdr:colOff>
      <xdr:row>72</xdr:row>
      <xdr:rowOff>162172</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0383500" y="1240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153299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49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112732</xdr:rowOff>
    </xdr:from>
    <xdr:to>
      <xdr:col>102</xdr:col>
      <xdr:colOff>165100</xdr:colOff>
      <xdr:row>73</xdr:row>
      <xdr:rowOff>42882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19494500" y="1245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34009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54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129401</xdr:rowOff>
    </xdr:from>
    <xdr:to>
      <xdr:col>98</xdr:col>
      <xdr:colOff>38100</xdr:colOff>
      <xdr:row>73</xdr:row>
      <xdr:rowOff>59551</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8605500" y="1247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50678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56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4" name="前年度繰上充用金最小値テキスト">
          <a:extLst>
            <a:ext uri="{FF2B5EF4-FFF2-40B4-BE49-F238E27FC236}">
              <a16:creationId xmlns:a16="http://schemas.microsoft.com/office/drawing/2014/main" id="{00000000-0008-0000-0600-00007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6" name="前年度繰上充用金最大値テキスト">
          <a:extLst>
            <a:ext uri="{FF2B5EF4-FFF2-40B4-BE49-F238E27FC236}">
              <a16:creationId xmlns:a16="http://schemas.microsoft.com/office/drawing/2014/main" id="{00000000-0008-0000-0600-00007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9" name="前年度繰上充用金平均値テキスト">
          <a:extLst>
            <a:ext uri="{FF2B5EF4-FFF2-40B4-BE49-F238E27FC236}">
              <a16:creationId xmlns:a16="http://schemas.microsoft.com/office/drawing/2014/main" id="{00000000-0008-0000-0600-00007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a:extLst>
            <a:ext uri="{FF2B5EF4-FFF2-40B4-BE49-F238E27FC236}">
              <a16:creationId xmlns:a16="http://schemas.microsoft.com/office/drawing/2014/main" id="{00000000-0008-0000-0600-00007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8" name="前年度繰上充用金該当値テキスト">
          <a:extLst>
            <a:ext uri="{FF2B5EF4-FFF2-40B4-BE49-F238E27FC236}">
              <a16:creationId xmlns:a16="http://schemas.microsoft.com/office/drawing/2014/main" id="{00000000-0008-0000-0600-00008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への負担金により、補助費等や投資及び出資金は類似団体を上回っており、当町の課題の一つである。普通建設事業費については、庁舎新築事業費の減により大幅に減少している。扶助費は、物価高騰対策の各種給付金事業の減などにより減少している。今後は、統合小学校新築事業を予定しており、地方債を財源としていることから公債費の増のほか、普通建設事業費も一時的に増加していく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11,855
11,612
81.68
8,755,987
8,615,146
114,560
4,355,308
6,702,039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98742</xdr:rowOff>
    </xdr:from>
    <xdr:to>
      <xdr:col>24</xdr:col>
      <xdr:colOff>63500</xdr:colOff>
      <xdr:row>37</xdr:row>
      <xdr:rowOff>117983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70942"/>
          <a:ext cx="838200" cy="19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87774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17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117983</xdr:rowOff>
    </xdr:from>
    <xdr:to>
      <xdr:col>19</xdr:col>
      <xdr:colOff>177800</xdr:colOff>
      <xdr:row>38</xdr:row>
      <xdr:rowOff>12636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461633"/>
          <a:ext cx="889000" cy="66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77106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06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151511</xdr:rowOff>
    </xdr:from>
    <xdr:to>
      <xdr:col>15</xdr:col>
      <xdr:colOff>50800</xdr:colOff>
      <xdr:row>38</xdr:row>
      <xdr:rowOff>12636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495161"/>
          <a:ext cx="8890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91393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20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150368</xdr:rowOff>
    </xdr:from>
    <xdr:to>
      <xdr:col>10</xdr:col>
      <xdr:colOff>114300</xdr:colOff>
      <xdr:row>37</xdr:row>
      <xdr:rowOff>151511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49401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130636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9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12128</xdr:rowOff>
    </xdr:from>
    <xdr:to>
      <xdr:col>6</xdr:col>
      <xdr:colOff>38100</xdr:colOff>
      <xdr:row>36</xdr:row>
      <xdr:rowOff>113728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130255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5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47942</xdr:rowOff>
    </xdr:from>
    <xdr:to>
      <xdr:col>24</xdr:col>
      <xdr:colOff>114300</xdr:colOff>
      <xdr:row>36</xdr:row>
      <xdr:rowOff>149542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2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26369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9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67183</xdr:rowOff>
    </xdr:from>
    <xdr:to>
      <xdr:col>20</xdr:col>
      <xdr:colOff>38100</xdr:colOff>
      <xdr:row>37</xdr:row>
      <xdr:rowOff>168783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1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159910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03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133286</xdr:rowOff>
    </xdr:from>
    <xdr:to>
      <xdr:col>15</xdr:col>
      <xdr:colOff>101600</xdr:colOff>
      <xdr:row>38</xdr:row>
      <xdr:rowOff>63436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7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54563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6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100711</xdr:rowOff>
    </xdr:from>
    <xdr:to>
      <xdr:col>10</xdr:col>
      <xdr:colOff>165100</xdr:colOff>
      <xdr:row>38</xdr:row>
      <xdr:rowOff>30861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4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21988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3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99568</xdr:rowOff>
    </xdr:from>
    <xdr:to>
      <xdr:col>6</xdr:col>
      <xdr:colOff>38100</xdr:colOff>
      <xdr:row>38</xdr:row>
      <xdr:rowOff>29718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20845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146341</xdr:rowOff>
    </xdr:from>
    <xdr:to>
      <xdr:col>24</xdr:col>
      <xdr:colOff>63500</xdr:colOff>
      <xdr:row>57</xdr:row>
      <xdr:rowOff>70611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47541"/>
          <a:ext cx="838200" cy="9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20325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92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146341</xdr:rowOff>
    </xdr:from>
    <xdr:to>
      <xdr:col>19</xdr:col>
      <xdr:colOff>177800</xdr:colOff>
      <xdr:row>57</xdr:row>
      <xdr:rowOff>165932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47541"/>
          <a:ext cx="889000" cy="19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159958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932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165932</xdr:rowOff>
    </xdr:from>
    <xdr:to>
      <xdr:col>15</xdr:col>
      <xdr:colOff>50800</xdr:colOff>
      <xdr:row>58</xdr:row>
      <xdr:rowOff>46268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38582"/>
          <a:ext cx="889000" cy="5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18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64565</xdr:rowOff>
    </xdr:from>
    <xdr:to>
      <xdr:col>10</xdr:col>
      <xdr:colOff>114300</xdr:colOff>
      <xdr:row>58</xdr:row>
      <xdr:rowOff>46268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37215"/>
          <a:ext cx="889000" cy="15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13947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1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70541</xdr:rowOff>
    </xdr:from>
    <xdr:to>
      <xdr:col>6</xdr:col>
      <xdr:colOff>38100</xdr:colOff>
      <xdr:row>57</xdr:row>
      <xdr:rowOff>691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17218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46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19811</xdr:rowOff>
    </xdr:from>
    <xdr:to>
      <xdr:col>24</xdr:col>
      <xdr:colOff>114300</xdr:colOff>
      <xdr:row>57</xdr:row>
      <xdr:rowOff>121411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9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42688</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43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95541</xdr:rowOff>
    </xdr:from>
    <xdr:to>
      <xdr:col>20</xdr:col>
      <xdr:colOff>38100</xdr:colOff>
      <xdr:row>57</xdr:row>
      <xdr:rowOff>25691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9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42218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71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115132</xdr:rowOff>
    </xdr:from>
    <xdr:to>
      <xdr:col>15</xdr:col>
      <xdr:colOff>101600</xdr:colOff>
      <xdr:row>58</xdr:row>
      <xdr:rowOff>45282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8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36409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980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166918</xdr:rowOff>
    </xdr:from>
    <xdr:to>
      <xdr:col>10</xdr:col>
      <xdr:colOff>165100</xdr:colOff>
      <xdr:row>58</xdr:row>
      <xdr:rowOff>97068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3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88195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32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13765</xdr:rowOff>
    </xdr:from>
    <xdr:to>
      <xdr:col>6</xdr:col>
      <xdr:colOff>38100</xdr:colOff>
      <xdr:row>57</xdr:row>
      <xdr:rowOff>115365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8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106492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879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131090</xdr:rowOff>
    </xdr:from>
    <xdr:to>
      <xdr:col>24</xdr:col>
      <xdr:colOff>62865</xdr:colOff>
      <xdr:row>79</xdr:row>
      <xdr:rowOff>53212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2590"/>
          <a:ext cx="1270" cy="1465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57039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53212</xdr:rowOff>
    </xdr:from>
    <xdr:to>
      <xdr:col>24</xdr:col>
      <xdr:colOff>152400</xdr:colOff>
      <xdr:row>79</xdr:row>
      <xdr:rowOff>53212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77767</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7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131090</xdr:rowOff>
    </xdr:from>
    <xdr:to>
      <xdr:col>24</xdr:col>
      <xdr:colOff>152400</xdr:colOff>
      <xdr:row>70</xdr:row>
      <xdr:rowOff>131090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115849</xdr:rowOff>
    </xdr:from>
    <xdr:to>
      <xdr:col>24</xdr:col>
      <xdr:colOff>63500</xdr:colOff>
      <xdr:row>77</xdr:row>
      <xdr:rowOff>125253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317499"/>
          <a:ext cx="838200" cy="9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101513</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602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78636</xdr:rowOff>
    </xdr:from>
    <xdr:to>
      <xdr:col>24</xdr:col>
      <xdr:colOff>114300</xdr:colOff>
      <xdr:row>77</xdr:row>
      <xdr:rowOff>8786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0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115849</xdr:rowOff>
    </xdr:from>
    <xdr:to>
      <xdr:col>19</xdr:col>
      <xdr:colOff>177800</xdr:colOff>
      <xdr:row>78</xdr:row>
      <xdr:rowOff>75006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17499"/>
          <a:ext cx="889000" cy="13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166426</xdr:rowOff>
    </xdr:from>
    <xdr:to>
      <xdr:col>20</xdr:col>
      <xdr:colOff>38100</xdr:colOff>
      <xdr:row>77</xdr:row>
      <xdr:rowOff>96576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113103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1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137978</xdr:rowOff>
    </xdr:from>
    <xdr:to>
      <xdr:col>15</xdr:col>
      <xdr:colOff>50800</xdr:colOff>
      <xdr:row>78</xdr:row>
      <xdr:rowOff>75006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339628"/>
          <a:ext cx="889000" cy="10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72296</xdr:rowOff>
    </xdr:from>
    <xdr:to>
      <xdr:col>15</xdr:col>
      <xdr:colOff>101600</xdr:colOff>
      <xdr:row>78</xdr:row>
      <xdr:rowOff>2446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18973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49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137978</xdr:rowOff>
    </xdr:from>
    <xdr:to>
      <xdr:col>10</xdr:col>
      <xdr:colOff>114300</xdr:colOff>
      <xdr:row>79</xdr:row>
      <xdr:rowOff>48847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39628"/>
          <a:ext cx="889000" cy="253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22431</xdr:rowOff>
    </xdr:from>
    <xdr:to>
      <xdr:col>10</xdr:col>
      <xdr:colOff>165100</xdr:colOff>
      <xdr:row>77</xdr:row>
      <xdr:rowOff>124031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140558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99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46327</xdr:rowOff>
    </xdr:from>
    <xdr:to>
      <xdr:col>6</xdr:col>
      <xdr:colOff>38100</xdr:colOff>
      <xdr:row>78</xdr:row>
      <xdr:rowOff>147927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164454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9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74453</xdr:rowOff>
    </xdr:from>
    <xdr:to>
      <xdr:col>24</xdr:col>
      <xdr:colOff>114300</xdr:colOff>
      <xdr:row>78</xdr:row>
      <xdr:rowOff>4603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7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52880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25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65049</xdr:rowOff>
    </xdr:from>
    <xdr:to>
      <xdr:col>20</xdr:col>
      <xdr:colOff>38100</xdr:colOff>
      <xdr:row>77</xdr:row>
      <xdr:rowOff>166649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6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157776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5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24206</xdr:rowOff>
    </xdr:from>
    <xdr:to>
      <xdr:col>15</xdr:col>
      <xdr:colOff>101600</xdr:colOff>
      <xdr:row>78</xdr:row>
      <xdr:rowOff>125806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9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116933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9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87178</xdr:rowOff>
    </xdr:from>
    <xdr:to>
      <xdr:col>10</xdr:col>
      <xdr:colOff>165100</xdr:colOff>
      <xdr:row>78</xdr:row>
      <xdr:rowOff>17328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8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8455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81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169497</xdr:rowOff>
    </xdr:from>
    <xdr:to>
      <xdr:col>6</xdr:col>
      <xdr:colOff>38100</xdr:colOff>
      <xdr:row>79</xdr:row>
      <xdr:rowOff>99647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4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90774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635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83423</xdr:rowOff>
    </xdr:from>
    <xdr:to>
      <xdr:col>24</xdr:col>
      <xdr:colOff>63500</xdr:colOff>
      <xdr:row>96</xdr:row>
      <xdr:rowOff>97208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542623"/>
          <a:ext cx="838200" cy="1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75365</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534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83423</xdr:rowOff>
    </xdr:from>
    <xdr:to>
      <xdr:col>19</xdr:col>
      <xdr:colOff>177800</xdr:colOff>
      <xdr:row>96</xdr:row>
      <xdr:rowOff>84351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542623"/>
          <a:ext cx="889000" cy="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38935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66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84351</xdr:rowOff>
    </xdr:from>
    <xdr:to>
      <xdr:col>15</xdr:col>
      <xdr:colOff>50800</xdr:colOff>
      <xdr:row>96</xdr:row>
      <xdr:rowOff>95855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543551"/>
          <a:ext cx="889000" cy="1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36740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6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95855</xdr:rowOff>
    </xdr:from>
    <xdr:to>
      <xdr:col>10</xdr:col>
      <xdr:colOff>114300</xdr:colOff>
      <xdr:row>96</xdr:row>
      <xdr:rowOff>123977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555055"/>
          <a:ext cx="889000" cy="2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42318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7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153064</xdr:rowOff>
    </xdr:from>
    <xdr:to>
      <xdr:col>6</xdr:col>
      <xdr:colOff>38100</xdr:colOff>
      <xdr:row>97</xdr:row>
      <xdr:rowOff>83214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74341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70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46408</xdr:rowOff>
    </xdr:from>
    <xdr:to>
      <xdr:col>24</xdr:col>
      <xdr:colOff>114300</xdr:colOff>
      <xdr:row>96</xdr:row>
      <xdr:rowOff>148008</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5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69285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35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32623</xdr:rowOff>
    </xdr:from>
    <xdr:to>
      <xdr:col>20</xdr:col>
      <xdr:colOff>38100</xdr:colOff>
      <xdr:row>96</xdr:row>
      <xdr:rowOff>134223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49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150750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26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33551</xdr:rowOff>
    </xdr:from>
    <xdr:to>
      <xdr:col>15</xdr:col>
      <xdr:colOff>101600</xdr:colOff>
      <xdr:row>96</xdr:row>
      <xdr:rowOff>135151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49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151678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26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45055</xdr:rowOff>
    </xdr:from>
    <xdr:to>
      <xdr:col>10</xdr:col>
      <xdr:colOff>165100</xdr:colOff>
      <xdr:row>96</xdr:row>
      <xdr:rowOff>146655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50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163182</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279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73177</xdr:rowOff>
    </xdr:from>
    <xdr:to>
      <xdr:col>6</xdr:col>
      <xdr:colOff>38100</xdr:colOff>
      <xdr:row>97</xdr:row>
      <xdr:rowOff>3327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53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19854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30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107696</xdr:rowOff>
    </xdr:from>
    <xdr:to>
      <xdr:col>55</xdr:col>
      <xdr:colOff>0</xdr:colOff>
      <xdr:row>38</xdr:row>
      <xdr:rowOff>907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5936996"/>
          <a:ext cx="838200" cy="57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50672</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565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107696</xdr:rowOff>
    </xdr:from>
    <xdr:to>
      <xdr:col>50</xdr:col>
      <xdr:colOff>114300</xdr:colOff>
      <xdr:row>38</xdr:row>
      <xdr:rowOff>55771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5936996"/>
          <a:ext cx="889000" cy="633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161707</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676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90388</xdr:rowOff>
    </xdr:from>
    <xdr:to>
      <xdr:col>45</xdr:col>
      <xdr:colOff>177800</xdr:colOff>
      <xdr:row>38</xdr:row>
      <xdr:rowOff>55771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434038"/>
          <a:ext cx="889000" cy="136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124151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63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90388</xdr:rowOff>
    </xdr:from>
    <xdr:to>
      <xdr:col>41</xdr:col>
      <xdr:colOff>50800</xdr:colOff>
      <xdr:row>38</xdr:row>
      <xdr:rowOff>92347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434038"/>
          <a:ext cx="889000" cy="17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71246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49058</xdr:rowOff>
    </xdr:from>
    <xdr:to>
      <xdr:col>36</xdr:col>
      <xdr:colOff>165100</xdr:colOff>
      <xdr:row>38</xdr:row>
      <xdr:rowOff>150658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141785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656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121557</xdr:rowOff>
    </xdr:from>
    <xdr:to>
      <xdr:col>55</xdr:col>
      <xdr:colOff>50800</xdr:colOff>
      <xdr:row>38</xdr:row>
      <xdr:rowOff>51707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46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144434</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3166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56896</xdr:rowOff>
    </xdr:from>
    <xdr:to>
      <xdr:col>50</xdr:col>
      <xdr:colOff>165100</xdr:colOff>
      <xdr:row>34</xdr:row>
      <xdr:rowOff>158496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588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3573</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04428" y="566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4971</xdr:rowOff>
    </xdr:from>
    <xdr:to>
      <xdr:col>46</xdr:col>
      <xdr:colOff>38100</xdr:colOff>
      <xdr:row>38</xdr:row>
      <xdr:rowOff>106571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2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123098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295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39588</xdr:rowOff>
    </xdr:from>
    <xdr:to>
      <xdr:col>41</xdr:col>
      <xdr:colOff>101600</xdr:colOff>
      <xdr:row>37</xdr:row>
      <xdr:rowOff>141188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38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157715</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26428" y="6158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41547</xdr:rowOff>
    </xdr:from>
    <xdr:to>
      <xdr:col>36</xdr:col>
      <xdr:colOff>165100</xdr:colOff>
      <xdr:row>38</xdr:row>
      <xdr:rowOff>143147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159674</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331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59881</xdr:rowOff>
    </xdr:from>
    <xdr:to>
      <xdr:col>55</xdr:col>
      <xdr:colOff>0</xdr:colOff>
      <xdr:row>57</xdr:row>
      <xdr:rowOff>66104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661081"/>
          <a:ext cx="838200" cy="177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89730</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690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66104</xdr:rowOff>
    </xdr:from>
    <xdr:to>
      <xdr:col>50</xdr:col>
      <xdr:colOff>114300</xdr:colOff>
      <xdr:row>58</xdr:row>
      <xdr:rowOff>35966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838754"/>
          <a:ext cx="889000" cy="14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64114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4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35966</xdr:rowOff>
    </xdr:from>
    <xdr:to>
      <xdr:col>45</xdr:col>
      <xdr:colOff>177800</xdr:colOff>
      <xdr:row>58</xdr:row>
      <xdr:rowOff>54051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980066"/>
          <a:ext cx="889000" cy="1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57383</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48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25857</xdr:rowOff>
    </xdr:from>
    <xdr:to>
      <xdr:col>41</xdr:col>
      <xdr:colOff>50800</xdr:colOff>
      <xdr:row>58</xdr:row>
      <xdr:rowOff>54051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969957"/>
          <a:ext cx="8890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70667</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50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87211</xdr:rowOff>
    </xdr:from>
    <xdr:to>
      <xdr:col>36</xdr:col>
      <xdr:colOff>165100</xdr:colOff>
      <xdr:row>57</xdr:row>
      <xdr:rowOff>17361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88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33888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46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9081</xdr:rowOff>
    </xdr:from>
    <xdr:to>
      <xdr:col>55</xdr:col>
      <xdr:colOff>50800</xdr:colOff>
      <xdr:row>56</xdr:row>
      <xdr:rowOff>110681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61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31958</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46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15304</xdr:rowOff>
    </xdr:from>
    <xdr:to>
      <xdr:col>50</xdr:col>
      <xdr:colOff>165100</xdr:colOff>
      <xdr:row>57</xdr:row>
      <xdr:rowOff>116904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787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108031</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88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156616</xdr:rowOff>
    </xdr:from>
    <xdr:to>
      <xdr:col>46</xdr:col>
      <xdr:colOff>38100</xdr:colOff>
      <xdr:row>58</xdr:row>
      <xdr:rowOff>86766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2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77893</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1002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3251</xdr:rowOff>
    </xdr:from>
    <xdr:to>
      <xdr:col>41</xdr:col>
      <xdr:colOff>101600</xdr:colOff>
      <xdr:row>58</xdr:row>
      <xdr:rowOff>104851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94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95978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1004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146507</xdr:rowOff>
    </xdr:from>
    <xdr:to>
      <xdr:col>36</xdr:col>
      <xdr:colOff>165100</xdr:colOff>
      <xdr:row>58</xdr:row>
      <xdr:rowOff>76657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67784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1001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163573</xdr:rowOff>
    </xdr:from>
    <xdr:to>
      <xdr:col>55</xdr:col>
      <xdr:colOff>0</xdr:colOff>
      <xdr:row>79</xdr:row>
      <xdr:rowOff>13894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536673"/>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116346</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317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130972</xdr:rowOff>
    </xdr:from>
    <xdr:to>
      <xdr:col>50</xdr:col>
      <xdr:colOff>114300</xdr:colOff>
      <xdr:row>79</xdr:row>
      <xdr:rowOff>13894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504072"/>
          <a:ext cx="889000" cy="5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33005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23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130972</xdr:rowOff>
    </xdr:from>
    <xdr:to>
      <xdr:col>45</xdr:col>
      <xdr:colOff>177800</xdr:colOff>
      <xdr:row>78</xdr:row>
      <xdr:rowOff>171242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504072"/>
          <a:ext cx="889000" cy="40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7535</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20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171242</xdr:rowOff>
    </xdr:from>
    <xdr:to>
      <xdr:col>41</xdr:col>
      <xdr:colOff>50800</xdr:colOff>
      <xdr:row>79</xdr:row>
      <xdr:rowOff>7889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544342"/>
          <a:ext cx="889000" cy="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11315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21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55254</xdr:rowOff>
    </xdr:from>
    <xdr:to>
      <xdr:col>36</xdr:col>
      <xdr:colOff>165100</xdr:colOff>
      <xdr:row>78</xdr:row>
      <xdr:rowOff>156854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2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1931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20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112773</xdr:rowOff>
    </xdr:from>
    <xdr:to>
      <xdr:col>55</xdr:col>
      <xdr:colOff>50800</xdr:colOff>
      <xdr:row>79</xdr:row>
      <xdr:rowOff>42923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48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71895</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44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134544</xdr:rowOff>
    </xdr:from>
    <xdr:to>
      <xdr:col>50</xdr:col>
      <xdr:colOff>165100</xdr:colOff>
      <xdr:row>79</xdr:row>
      <xdr:rowOff>64694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50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55821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600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80172</xdr:rowOff>
    </xdr:from>
    <xdr:to>
      <xdr:col>46</xdr:col>
      <xdr:colOff>38100</xdr:colOff>
      <xdr:row>79</xdr:row>
      <xdr:rowOff>10322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45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1449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54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120442</xdr:rowOff>
    </xdr:from>
    <xdr:to>
      <xdr:col>41</xdr:col>
      <xdr:colOff>101600</xdr:colOff>
      <xdr:row>79</xdr:row>
      <xdr:rowOff>50592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49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41719</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58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128539</xdr:rowOff>
    </xdr:from>
    <xdr:to>
      <xdr:col>36</xdr:col>
      <xdr:colOff>165100</xdr:colOff>
      <xdr:row>79</xdr:row>
      <xdr:rowOff>58689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50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49816</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59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162688</xdr:rowOff>
    </xdr:from>
    <xdr:to>
      <xdr:col>55</xdr:col>
      <xdr:colOff>0</xdr:colOff>
      <xdr:row>99</xdr:row>
      <xdr:rowOff>7742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964788"/>
          <a:ext cx="838200" cy="1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4522</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635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164494</xdr:rowOff>
    </xdr:from>
    <xdr:to>
      <xdr:col>50</xdr:col>
      <xdr:colOff>114300</xdr:colOff>
      <xdr:row>99</xdr:row>
      <xdr:rowOff>7742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966594"/>
          <a:ext cx="889000" cy="14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116789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57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143401</xdr:rowOff>
    </xdr:from>
    <xdr:to>
      <xdr:col>45</xdr:col>
      <xdr:colOff>177800</xdr:colOff>
      <xdr:row>98</xdr:row>
      <xdr:rowOff>164494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945501"/>
          <a:ext cx="889000" cy="2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129577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58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143401</xdr:rowOff>
    </xdr:from>
    <xdr:to>
      <xdr:col>41</xdr:col>
      <xdr:colOff>50800</xdr:colOff>
      <xdr:row>98</xdr:row>
      <xdr:rowOff>160297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6945501"/>
          <a:ext cx="889000" cy="1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139352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59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13351</xdr:rowOff>
    </xdr:from>
    <xdr:to>
      <xdr:col>36</xdr:col>
      <xdr:colOff>165100</xdr:colOff>
      <xdr:row>98</xdr:row>
      <xdr:rowOff>114951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81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131478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59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111888</xdr:rowOff>
    </xdr:from>
    <xdr:to>
      <xdr:col>55</xdr:col>
      <xdr:colOff>50800</xdr:colOff>
      <xdr:row>99</xdr:row>
      <xdr:rowOff>42038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91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26815</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82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128392</xdr:rowOff>
    </xdr:from>
    <xdr:to>
      <xdr:col>50</xdr:col>
      <xdr:colOff>165100</xdr:colOff>
      <xdr:row>99</xdr:row>
      <xdr:rowOff>58542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93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49669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702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113694</xdr:rowOff>
    </xdr:from>
    <xdr:to>
      <xdr:col>46</xdr:col>
      <xdr:colOff>38100</xdr:colOff>
      <xdr:row>99</xdr:row>
      <xdr:rowOff>43844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9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34971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700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92601</xdr:rowOff>
    </xdr:from>
    <xdr:to>
      <xdr:col>41</xdr:col>
      <xdr:colOff>101600</xdr:colOff>
      <xdr:row>99</xdr:row>
      <xdr:rowOff>22751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89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13878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98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109497</xdr:rowOff>
    </xdr:from>
    <xdr:to>
      <xdr:col>36</xdr:col>
      <xdr:colOff>165100</xdr:colOff>
      <xdr:row>99</xdr:row>
      <xdr:rowOff>39647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911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30774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700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87563</xdr:rowOff>
    </xdr:from>
    <xdr:to>
      <xdr:col>85</xdr:col>
      <xdr:colOff>127000</xdr:colOff>
      <xdr:row>35</xdr:row>
      <xdr:rowOff>11831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5745413"/>
          <a:ext cx="838200" cy="267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23256</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8810</xdr:rowOff>
    </xdr:from>
    <xdr:to>
      <xdr:col>81</xdr:col>
      <xdr:colOff>50800</xdr:colOff>
      <xdr:row>35</xdr:row>
      <xdr:rowOff>11831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009560"/>
          <a:ext cx="889000" cy="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7907</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35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7422</xdr:rowOff>
    </xdr:from>
    <xdr:to>
      <xdr:col>76</xdr:col>
      <xdr:colOff>114300</xdr:colOff>
      <xdr:row>35</xdr:row>
      <xdr:rowOff>8810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008172"/>
          <a:ext cx="889000" cy="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39356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38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7422</xdr:rowOff>
    </xdr:from>
    <xdr:to>
      <xdr:col>71</xdr:col>
      <xdr:colOff>177800</xdr:colOff>
      <xdr:row>35</xdr:row>
      <xdr:rowOff>43149</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008172"/>
          <a:ext cx="889000" cy="3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14912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35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36469</xdr:rowOff>
    </xdr:from>
    <xdr:to>
      <xdr:col>67</xdr:col>
      <xdr:colOff>101600</xdr:colOff>
      <xdr:row>36</xdr:row>
      <xdr:rowOff>138069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129196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30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36763</xdr:rowOff>
    </xdr:from>
    <xdr:to>
      <xdr:col>85</xdr:col>
      <xdr:colOff>177800</xdr:colOff>
      <xdr:row>33</xdr:row>
      <xdr:rowOff>138363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569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59640</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54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132481</xdr:rowOff>
    </xdr:from>
    <xdr:to>
      <xdr:col>81</xdr:col>
      <xdr:colOff>101600</xdr:colOff>
      <xdr:row>35</xdr:row>
      <xdr:rowOff>62631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596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79158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573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129460</xdr:rowOff>
    </xdr:from>
    <xdr:to>
      <xdr:col>76</xdr:col>
      <xdr:colOff>165100</xdr:colOff>
      <xdr:row>35</xdr:row>
      <xdr:rowOff>59610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595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76137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73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128072</xdr:rowOff>
    </xdr:from>
    <xdr:to>
      <xdr:col>72</xdr:col>
      <xdr:colOff>38100</xdr:colOff>
      <xdr:row>35</xdr:row>
      <xdr:rowOff>58222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595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74749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732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163799</xdr:rowOff>
    </xdr:from>
    <xdr:to>
      <xdr:col>67</xdr:col>
      <xdr:colOff>101600</xdr:colOff>
      <xdr:row>35</xdr:row>
      <xdr:rowOff>93949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599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110476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576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162295</xdr:rowOff>
    </xdr:from>
    <xdr:to>
      <xdr:col>85</xdr:col>
      <xdr:colOff>127000</xdr:colOff>
      <xdr:row>57</xdr:row>
      <xdr:rowOff>80566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763495"/>
          <a:ext cx="838200" cy="8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44820</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74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74700</xdr:rowOff>
    </xdr:from>
    <xdr:to>
      <xdr:col>81</xdr:col>
      <xdr:colOff>50800</xdr:colOff>
      <xdr:row>57</xdr:row>
      <xdr:rowOff>80566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847350"/>
          <a:ext cx="889000" cy="5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11140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44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58122</xdr:rowOff>
    </xdr:from>
    <xdr:to>
      <xdr:col>76</xdr:col>
      <xdr:colOff>114300</xdr:colOff>
      <xdr:row>57</xdr:row>
      <xdr:rowOff>74700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830772"/>
          <a:ext cx="889000" cy="1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59265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48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58122</xdr:rowOff>
    </xdr:from>
    <xdr:to>
      <xdr:col>71</xdr:col>
      <xdr:colOff>177800</xdr:colOff>
      <xdr:row>57</xdr:row>
      <xdr:rowOff>68880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830772"/>
          <a:ext cx="889000" cy="1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61834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65610</xdr:rowOff>
    </xdr:from>
    <xdr:to>
      <xdr:col>67</xdr:col>
      <xdr:colOff>101600</xdr:colOff>
      <xdr:row>56</xdr:row>
      <xdr:rowOff>167210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12287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44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111495</xdr:rowOff>
    </xdr:from>
    <xdr:to>
      <xdr:col>85</xdr:col>
      <xdr:colOff>177800</xdr:colOff>
      <xdr:row>57</xdr:row>
      <xdr:rowOff>41645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1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89922</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9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29766</xdr:rowOff>
    </xdr:from>
    <xdr:to>
      <xdr:col>81</xdr:col>
      <xdr:colOff>101600</xdr:colOff>
      <xdr:row>57</xdr:row>
      <xdr:rowOff>131366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0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122493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9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23900</xdr:rowOff>
    </xdr:from>
    <xdr:to>
      <xdr:col>76</xdr:col>
      <xdr:colOff>165100</xdr:colOff>
      <xdr:row>57</xdr:row>
      <xdr:rowOff>125500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116627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8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7322</xdr:rowOff>
    </xdr:from>
    <xdr:to>
      <xdr:col>72</xdr:col>
      <xdr:colOff>38100</xdr:colOff>
      <xdr:row>57</xdr:row>
      <xdr:rowOff>108922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100049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87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18080</xdr:rowOff>
    </xdr:from>
    <xdr:to>
      <xdr:col>67</xdr:col>
      <xdr:colOff>101600</xdr:colOff>
      <xdr:row>57</xdr:row>
      <xdr:rowOff>119680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79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110807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88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57793</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30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4470</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0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57793</xdr:rowOff>
    </xdr:from>
    <xdr:to>
      <xdr:col>86</xdr:col>
      <xdr:colOff>25400</xdr:colOff>
      <xdr:row>71</xdr:row>
      <xdr:rowOff>57793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3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50672</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52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27795</xdr:rowOff>
    </xdr:from>
    <xdr:to>
      <xdr:col>85</xdr:col>
      <xdr:colOff>177800</xdr:colOff>
      <xdr:row>78</xdr:row>
      <xdr:rowOff>129395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137528</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0628"/>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155674</xdr:rowOff>
    </xdr:from>
    <xdr:to>
      <xdr:col>81</xdr:col>
      <xdr:colOff>101600</xdr:colOff>
      <xdr:row>78</xdr:row>
      <xdr:rowOff>85824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102351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13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137528</xdr:rowOff>
    </xdr:from>
    <xdr:to>
      <xdr:col>76</xdr:col>
      <xdr:colOff>114300</xdr:colOff>
      <xdr:row>78</xdr:row>
      <xdr:rowOff>138054</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3510628"/>
          <a:ext cx="8890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102960</xdr:rowOff>
    </xdr:from>
    <xdr:to>
      <xdr:col>76</xdr:col>
      <xdr:colOff>165100</xdr:colOff>
      <xdr:row>78</xdr:row>
      <xdr:rowOff>33110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49637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138054</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511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102319</xdr:rowOff>
    </xdr:from>
    <xdr:to>
      <xdr:col>72</xdr:col>
      <xdr:colOff>38100</xdr:colOff>
      <xdr:row>78</xdr:row>
      <xdr:rowOff>32469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48996</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07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140357</xdr:rowOff>
    </xdr:from>
    <xdr:to>
      <xdr:col>67</xdr:col>
      <xdr:colOff>101600</xdr:colOff>
      <xdr:row>78</xdr:row>
      <xdr:rowOff>70507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87034</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1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6222</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793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86728</xdr:rowOff>
    </xdr:from>
    <xdr:to>
      <xdr:col>76</xdr:col>
      <xdr:colOff>165100</xdr:colOff>
      <xdr:row>79</xdr:row>
      <xdr:rowOff>16878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5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8005</xdr:rowOff>
    </xdr:from>
    <xdr:ext cx="313932"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35333" y="13552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87254</xdr:rowOff>
    </xdr:from>
    <xdr:to>
      <xdr:col>72</xdr:col>
      <xdr:colOff>38100</xdr:colOff>
      <xdr:row>79</xdr:row>
      <xdr:rowOff>17404</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8531</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46333" y="13553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14962</xdr:rowOff>
    </xdr:from>
    <xdr:to>
      <xdr:col>85</xdr:col>
      <xdr:colOff>127000</xdr:colOff>
      <xdr:row>97</xdr:row>
      <xdr:rowOff>26873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645612"/>
          <a:ext cx="838200" cy="1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119781</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57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26873</xdr:rowOff>
    </xdr:from>
    <xdr:to>
      <xdr:col>81</xdr:col>
      <xdr:colOff>50800</xdr:colOff>
      <xdr:row>97</xdr:row>
      <xdr:rowOff>32528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657523"/>
          <a:ext cx="889000" cy="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83515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37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32528</xdr:rowOff>
    </xdr:from>
    <xdr:to>
      <xdr:col>76</xdr:col>
      <xdr:colOff>114300</xdr:colOff>
      <xdr:row>97</xdr:row>
      <xdr:rowOff>48237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663178"/>
          <a:ext cx="889000" cy="1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89865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37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48237</xdr:rowOff>
    </xdr:from>
    <xdr:to>
      <xdr:col>71</xdr:col>
      <xdr:colOff>177800</xdr:colOff>
      <xdr:row>97</xdr:row>
      <xdr:rowOff>79862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678887"/>
          <a:ext cx="889000" cy="3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105067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39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167086</xdr:rowOff>
    </xdr:from>
    <xdr:to>
      <xdr:col>67</xdr:col>
      <xdr:colOff>101600</xdr:colOff>
      <xdr:row>97</xdr:row>
      <xdr:rowOff>97236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2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113763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401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135612</xdr:rowOff>
    </xdr:from>
    <xdr:to>
      <xdr:col>85</xdr:col>
      <xdr:colOff>177800</xdr:colOff>
      <xdr:row>97</xdr:row>
      <xdr:rowOff>65762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59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158489</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44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147523</xdr:rowOff>
    </xdr:from>
    <xdr:to>
      <xdr:col>81</xdr:col>
      <xdr:colOff>101600</xdr:colOff>
      <xdr:row>97</xdr:row>
      <xdr:rowOff>77673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60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68800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69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153178</xdr:rowOff>
    </xdr:from>
    <xdr:to>
      <xdr:col>76</xdr:col>
      <xdr:colOff>165100</xdr:colOff>
      <xdr:row>97</xdr:row>
      <xdr:rowOff>83328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61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74455</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70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168887</xdr:rowOff>
    </xdr:from>
    <xdr:to>
      <xdr:col>72</xdr:col>
      <xdr:colOff>38100</xdr:colOff>
      <xdr:row>97</xdr:row>
      <xdr:rowOff>99037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62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90164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72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29062</xdr:rowOff>
    </xdr:from>
    <xdr:to>
      <xdr:col>67</xdr:col>
      <xdr:colOff>101600</xdr:colOff>
      <xdr:row>97</xdr:row>
      <xdr:rowOff>130662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65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121789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752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33710</xdr:rowOff>
    </xdr:from>
    <xdr:to>
      <xdr:col>98</xdr:col>
      <xdr:colOff>38100</xdr:colOff>
      <xdr:row>39</xdr:row>
      <xdr:rowOff>135310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151837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労働費は、青少年体育センター屋根改修事業の完了により大きく減少している。総務費は、庁舎新築事業費の減により大幅に減少している。民生費は、物価高騰対策の各種給付金事業の減などにより減少している。今後は、統合小学校新築事業を予定していることから教育費が増加し、財源を地方債とすることから公債費の増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財政調整基金残高は、前年度からの繰越金の減により積立金は減となったが、町税の増等により取り崩しを回避しており、前年度から</a:t>
          </a:r>
          <a:r>
            <a:rPr kumimoji="1" lang="en-US" altLang="ja-JP" sz="1400">
              <a:latin typeface="ＭＳ ゴシック" pitchFamily="49" charset="-128"/>
              <a:ea typeface="ＭＳ ゴシック" pitchFamily="49" charset="-128"/>
            </a:rPr>
            <a:t>51</a:t>
          </a:r>
          <a:r>
            <a:rPr kumimoji="1" lang="ja-JP" altLang="en-US" sz="1400">
              <a:latin typeface="ＭＳ ゴシック" pitchFamily="49" charset="-128"/>
              <a:ea typeface="ＭＳ ゴシック" pitchFamily="49" charset="-128"/>
            </a:rPr>
            <a:t>百万円の増となった。</a:t>
          </a:r>
        </a:p>
        <a:p>
          <a:r>
            <a:rPr kumimoji="1" lang="ja-JP" altLang="en-US" sz="1400">
              <a:latin typeface="ＭＳ ゴシック" pitchFamily="49" charset="-128"/>
              <a:ea typeface="ＭＳ ゴシック" pitchFamily="49" charset="-128"/>
            </a:rPr>
            <a:t>　また、実質収支額は、翌年度へ繰り越すべき財源の減などにより、</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百万円の増となっている。</a:t>
          </a:r>
        </a:p>
        <a:p>
          <a:r>
            <a:rPr kumimoji="1" lang="ja-JP" altLang="en-US" sz="1400">
              <a:latin typeface="ＭＳ ゴシック" pitchFamily="49" charset="-128"/>
              <a:ea typeface="ＭＳ ゴシック" pitchFamily="49" charset="-128"/>
            </a:rPr>
            <a:t>　引き続き事業の見直しや施設の統廃合など抜本的な改善を検討し、健全な行財政運営に努めていく。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連結決算対象会計では、赤字は発生していない。今後は、高齢化の影響により医療や介護の給付費の増加が見込まれる。そのため、保険料の見直しを含めて各会計で適正な運営に努めていく必要がある。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75" thickBot="1" x14ac:dyDescent="0.2">
      <c r="B2" s="164" t="s">
        <v>77</v>
      </c>
      <c r="C2" s="164"/>
      <c r="D2" s="165"/>
    </row>
    <row r="3" spans="1:119" ht="18.75" customHeight="1" thickBot="1" x14ac:dyDescent="0.2">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8755987</v>
      </c>
      <c r="BO4" s="358"/>
      <c r="BP4" s="358"/>
      <c r="BQ4" s="358"/>
      <c r="BR4" s="358"/>
      <c r="BS4" s="358"/>
      <c r="BT4" s="358"/>
      <c r="BU4" s="359"/>
      <c r="BV4" s="357">
        <v>8794696</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2.6</v>
      </c>
      <c r="CU4" s="364"/>
      <c r="CV4" s="364"/>
      <c r="CW4" s="364"/>
      <c r="CX4" s="364"/>
      <c r="CY4" s="364"/>
      <c r="CZ4" s="364"/>
      <c r="DA4" s="365"/>
      <c r="DB4" s="363">
        <v>2.4</v>
      </c>
      <c r="DC4" s="364"/>
      <c r="DD4" s="364"/>
      <c r="DE4" s="364"/>
      <c r="DF4" s="364"/>
      <c r="DG4" s="364"/>
      <c r="DH4" s="364"/>
      <c r="DI4" s="365"/>
    </row>
    <row r="5" spans="1:119" ht="18.75" customHeight="1" x14ac:dyDescent="0.15">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8615146</v>
      </c>
      <c r="BO5" s="395"/>
      <c r="BP5" s="395"/>
      <c r="BQ5" s="395"/>
      <c r="BR5" s="395"/>
      <c r="BS5" s="395"/>
      <c r="BT5" s="395"/>
      <c r="BU5" s="396"/>
      <c r="BV5" s="394">
        <v>8642966</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93</v>
      </c>
      <c r="CU5" s="392"/>
      <c r="CV5" s="392"/>
      <c r="CW5" s="392"/>
      <c r="CX5" s="392"/>
      <c r="CY5" s="392"/>
      <c r="CZ5" s="392"/>
      <c r="DA5" s="393"/>
      <c r="DB5" s="391">
        <v>94.3</v>
      </c>
      <c r="DC5" s="392"/>
      <c r="DD5" s="392"/>
      <c r="DE5" s="392"/>
      <c r="DF5" s="392"/>
      <c r="DG5" s="392"/>
      <c r="DH5" s="392"/>
      <c r="DI5" s="393"/>
    </row>
    <row r="6" spans="1:119" ht="18.75" customHeight="1" x14ac:dyDescent="0.15">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140841</v>
      </c>
      <c r="BO6" s="395"/>
      <c r="BP6" s="395"/>
      <c r="BQ6" s="395"/>
      <c r="BR6" s="395"/>
      <c r="BS6" s="395"/>
      <c r="BT6" s="395"/>
      <c r="BU6" s="396"/>
      <c r="BV6" s="394">
        <v>151730</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93.2</v>
      </c>
      <c r="CU6" s="432"/>
      <c r="CV6" s="432"/>
      <c r="CW6" s="432"/>
      <c r="CX6" s="432"/>
      <c r="CY6" s="432"/>
      <c r="CZ6" s="432"/>
      <c r="DA6" s="433"/>
      <c r="DB6" s="431">
        <v>94.9</v>
      </c>
      <c r="DC6" s="432"/>
      <c r="DD6" s="432"/>
      <c r="DE6" s="432"/>
      <c r="DF6" s="432"/>
      <c r="DG6" s="432"/>
      <c r="DH6" s="432"/>
      <c r="DI6" s="433"/>
    </row>
    <row r="7" spans="1:119" ht="18.75" customHeight="1" x14ac:dyDescent="0.15">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26281</v>
      </c>
      <c r="BO7" s="395"/>
      <c r="BP7" s="395"/>
      <c r="BQ7" s="395"/>
      <c r="BR7" s="395"/>
      <c r="BS7" s="395"/>
      <c r="BT7" s="395"/>
      <c r="BU7" s="396"/>
      <c r="BV7" s="394">
        <v>50377</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4355308</v>
      </c>
      <c r="CU7" s="395"/>
      <c r="CV7" s="395"/>
      <c r="CW7" s="395"/>
      <c r="CX7" s="395"/>
      <c r="CY7" s="395"/>
      <c r="CZ7" s="395"/>
      <c r="DA7" s="396"/>
      <c r="DB7" s="394">
        <v>4214444</v>
      </c>
      <c r="DC7" s="395"/>
      <c r="DD7" s="395"/>
      <c r="DE7" s="395"/>
      <c r="DF7" s="395"/>
      <c r="DG7" s="395"/>
      <c r="DH7" s="395"/>
      <c r="DI7" s="396"/>
    </row>
    <row r="8" spans="1:119" ht="18.75" customHeight="1" thickBot="1" x14ac:dyDescent="0.2">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114560</v>
      </c>
      <c r="BO8" s="395"/>
      <c r="BP8" s="395"/>
      <c r="BQ8" s="395"/>
      <c r="BR8" s="395"/>
      <c r="BS8" s="395"/>
      <c r="BT8" s="395"/>
      <c r="BU8" s="396"/>
      <c r="BV8" s="394">
        <v>101353</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0.37</v>
      </c>
      <c r="CU8" s="435"/>
      <c r="CV8" s="435"/>
      <c r="CW8" s="435"/>
      <c r="CX8" s="435"/>
      <c r="CY8" s="435"/>
      <c r="CZ8" s="435"/>
      <c r="DA8" s="436"/>
      <c r="DB8" s="434">
        <v>0.36</v>
      </c>
      <c r="DC8" s="435"/>
      <c r="DD8" s="435"/>
      <c r="DE8" s="435"/>
      <c r="DF8" s="435"/>
      <c r="DG8" s="435"/>
      <c r="DH8" s="435"/>
      <c r="DI8" s="436"/>
    </row>
    <row r="9" spans="1:119" ht="18.75" customHeight="1" thickBot="1" x14ac:dyDescent="0.2">
      <c r="A9" s="163"/>
      <c r="B9" s="388" t="s">
        <v>106</v>
      </c>
      <c r="C9" s="389"/>
      <c r="D9" s="389"/>
      <c r="E9" s="389"/>
      <c r="F9" s="389"/>
      <c r="G9" s="389"/>
      <c r="H9" s="389"/>
      <c r="I9" s="389"/>
      <c r="J9" s="389"/>
      <c r="K9" s="437"/>
      <c r="L9" s="438" t="s">
        <v>107</v>
      </c>
      <c r="M9" s="439"/>
      <c r="N9" s="439"/>
      <c r="O9" s="439"/>
      <c r="P9" s="439"/>
      <c r="Q9" s="440"/>
      <c r="R9" s="441">
        <v>12374</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13207</v>
      </c>
      <c r="BO9" s="395"/>
      <c r="BP9" s="395"/>
      <c r="BQ9" s="395"/>
      <c r="BR9" s="395"/>
      <c r="BS9" s="395"/>
      <c r="BT9" s="395"/>
      <c r="BU9" s="396"/>
      <c r="BV9" s="394">
        <v>-75110</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13.9</v>
      </c>
      <c r="CU9" s="392"/>
      <c r="CV9" s="392"/>
      <c r="CW9" s="392"/>
      <c r="CX9" s="392"/>
      <c r="CY9" s="392"/>
      <c r="CZ9" s="392"/>
      <c r="DA9" s="393"/>
      <c r="DB9" s="391">
        <v>13.6</v>
      </c>
      <c r="DC9" s="392"/>
      <c r="DD9" s="392"/>
      <c r="DE9" s="392"/>
      <c r="DF9" s="392"/>
      <c r="DG9" s="392"/>
      <c r="DH9" s="392"/>
      <c r="DI9" s="393"/>
    </row>
    <row r="10" spans="1:119" ht="18.75" customHeight="1" thickBot="1" x14ac:dyDescent="0.2">
      <c r="A10" s="163"/>
      <c r="B10" s="388"/>
      <c r="C10" s="389"/>
      <c r="D10" s="389"/>
      <c r="E10" s="389"/>
      <c r="F10" s="389"/>
      <c r="G10" s="389"/>
      <c r="H10" s="389"/>
      <c r="I10" s="389"/>
      <c r="J10" s="389"/>
      <c r="K10" s="437"/>
      <c r="L10" s="444" t="s">
        <v>112</v>
      </c>
      <c r="M10" s="424"/>
      <c r="N10" s="424"/>
      <c r="O10" s="424"/>
      <c r="P10" s="424"/>
      <c r="Q10" s="425"/>
      <c r="R10" s="445">
        <v>13524</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114</v>
      </c>
      <c r="AV10" s="427"/>
      <c r="AW10" s="427"/>
      <c r="AX10" s="427"/>
      <c r="AY10" s="428" t="s">
        <v>115</v>
      </c>
      <c r="AZ10" s="429"/>
      <c r="BA10" s="429"/>
      <c r="BB10" s="429"/>
      <c r="BC10" s="429"/>
      <c r="BD10" s="429"/>
      <c r="BE10" s="429"/>
      <c r="BF10" s="429"/>
      <c r="BG10" s="429"/>
      <c r="BH10" s="429"/>
      <c r="BI10" s="429"/>
      <c r="BJ10" s="429"/>
      <c r="BK10" s="429"/>
      <c r="BL10" s="429"/>
      <c r="BM10" s="430"/>
      <c r="BN10" s="394">
        <v>51367</v>
      </c>
      <c r="BO10" s="395"/>
      <c r="BP10" s="395"/>
      <c r="BQ10" s="395"/>
      <c r="BR10" s="395"/>
      <c r="BS10" s="395"/>
      <c r="BT10" s="395"/>
      <c r="BU10" s="396"/>
      <c r="BV10" s="394">
        <v>88252</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25773</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15">
      <c r="A12" s="163"/>
      <c r="B12" s="454" t="s">
        <v>123</v>
      </c>
      <c r="C12" s="455"/>
      <c r="D12" s="455"/>
      <c r="E12" s="455"/>
      <c r="F12" s="455"/>
      <c r="G12" s="455"/>
      <c r="H12" s="455"/>
      <c r="I12" s="455"/>
      <c r="J12" s="455"/>
      <c r="K12" s="456"/>
      <c r="L12" s="463" t="s">
        <v>124</v>
      </c>
      <c r="M12" s="464"/>
      <c r="N12" s="464"/>
      <c r="O12" s="464"/>
      <c r="P12" s="464"/>
      <c r="Q12" s="465"/>
      <c r="R12" s="466">
        <v>11855</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15">
      <c r="A13" s="163"/>
      <c r="B13" s="457"/>
      <c r="C13" s="458"/>
      <c r="D13" s="458"/>
      <c r="E13" s="458"/>
      <c r="F13" s="458"/>
      <c r="G13" s="458"/>
      <c r="H13" s="458"/>
      <c r="I13" s="458"/>
      <c r="J13" s="458"/>
      <c r="K13" s="459"/>
      <c r="L13" s="178"/>
      <c r="M13" s="485" t="s">
        <v>130</v>
      </c>
      <c r="N13" s="486"/>
      <c r="O13" s="486"/>
      <c r="P13" s="486"/>
      <c r="Q13" s="487"/>
      <c r="R13" s="478">
        <v>11612</v>
      </c>
      <c r="S13" s="479"/>
      <c r="T13" s="479"/>
      <c r="U13" s="479"/>
      <c r="V13" s="480"/>
      <c r="W13" s="410" t="s">
        <v>131</v>
      </c>
      <c r="X13" s="411"/>
      <c r="Y13" s="411"/>
      <c r="Z13" s="411"/>
      <c r="AA13" s="411"/>
      <c r="AB13" s="401"/>
      <c r="AC13" s="445">
        <v>444</v>
      </c>
      <c r="AD13" s="446"/>
      <c r="AE13" s="446"/>
      <c r="AF13" s="446"/>
      <c r="AG13" s="488"/>
      <c r="AH13" s="445">
        <v>492</v>
      </c>
      <c r="AI13" s="446"/>
      <c r="AJ13" s="446"/>
      <c r="AK13" s="446"/>
      <c r="AL13" s="447"/>
      <c r="AM13" s="423" t="s">
        <v>132</v>
      </c>
      <c r="AN13" s="424"/>
      <c r="AO13" s="424"/>
      <c r="AP13" s="424"/>
      <c r="AQ13" s="424"/>
      <c r="AR13" s="424"/>
      <c r="AS13" s="424"/>
      <c r="AT13" s="425"/>
      <c r="AU13" s="426" t="s">
        <v>114</v>
      </c>
      <c r="AV13" s="427"/>
      <c r="AW13" s="427"/>
      <c r="AX13" s="427"/>
      <c r="AY13" s="428" t="s">
        <v>133</v>
      </c>
      <c r="AZ13" s="429"/>
      <c r="BA13" s="429"/>
      <c r="BB13" s="429"/>
      <c r="BC13" s="429"/>
      <c r="BD13" s="429"/>
      <c r="BE13" s="429"/>
      <c r="BF13" s="429"/>
      <c r="BG13" s="429"/>
      <c r="BH13" s="429"/>
      <c r="BI13" s="429"/>
      <c r="BJ13" s="429"/>
      <c r="BK13" s="429"/>
      <c r="BL13" s="429"/>
      <c r="BM13" s="430"/>
      <c r="BN13" s="394">
        <v>90347</v>
      </c>
      <c r="BO13" s="395"/>
      <c r="BP13" s="395"/>
      <c r="BQ13" s="395"/>
      <c r="BR13" s="395"/>
      <c r="BS13" s="395"/>
      <c r="BT13" s="395"/>
      <c r="BU13" s="396"/>
      <c r="BV13" s="394">
        <v>13142</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6.4</v>
      </c>
      <c r="CU13" s="392"/>
      <c r="CV13" s="392"/>
      <c r="CW13" s="392"/>
      <c r="CX13" s="392"/>
      <c r="CY13" s="392"/>
      <c r="CZ13" s="392"/>
      <c r="DA13" s="393"/>
      <c r="DB13" s="391">
        <v>6.9</v>
      </c>
      <c r="DC13" s="392"/>
      <c r="DD13" s="392"/>
      <c r="DE13" s="392"/>
      <c r="DF13" s="392"/>
      <c r="DG13" s="392"/>
      <c r="DH13" s="392"/>
      <c r="DI13" s="393"/>
    </row>
    <row r="14" spans="1:119" ht="18.75" customHeight="1" thickBot="1" x14ac:dyDescent="0.2">
      <c r="A14" s="163"/>
      <c r="B14" s="457"/>
      <c r="C14" s="458"/>
      <c r="D14" s="458"/>
      <c r="E14" s="458"/>
      <c r="F14" s="458"/>
      <c r="G14" s="458"/>
      <c r="H14" s="458"/>
      <c r="I14" s="458"/>
      <c r="J14" s="458"/>
      <c r="K14" s="459"/>
      <c r="L14" s="475" t="s">
        <v>135</v>
      </c>
      <c r="M14" s="476"/>
      <c r="N14" s="476"/>
      <c r="O14" s="476"/>
      <c r="P14" s="476"/>
      <c r="Q14" s="477"/>
      <c r="R14" s="478">
        <v>12027</v>
      </c>
      <c r="S14" s="479"/>
      <c r="T14" s="479"/>
      <c r="U14" s="479"/>
      <c r="V14" s="480"/>
      <c r="W14" s="384"/>
      <c r="X14" s="385"/>
      <c r="Y14" s="385"/>
      <c r="Z14" s="385"/>
      <c r="AA14" s="385"/>
      <c r="AB14" s="374"/>
      <c r="AC14" s="481">
        <v>7.6</v>
      </c>
      <c r="AD14" s="482"/>
      <c r="AE14" s="482"/>
      <c r="AF14" s="482"/>
      <c r="AG14" s="483"/>
      <c r="AH14" s="481">
        <v>7.9</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v>11.6</v>
      </c>
      <c r="CU14" s="493"/>
      <c r="CV14" s="493"/>
      <c r="CW14" s="493"/>
      <c r="CX14" s="493"/>
      <c r="CY14" s="493"/>
      <c r="CZ14" s="493"/>
      <c r="DA14" s="494"/>
      <c r="DB14" s="492">
        <v>0.6</v>
      </c>
      <c r="DC14" s="493"/>
      <c r="DD14" s="493"/>
      <c r="DE14" s="493"/>
      <c r="DF14" s="493"/>
      <c r="DG14" s="493"/>
      <c r="DH14" s="493"/>
      <c r="DI14" s="494"/>
    </row>
    <row r="15" spans="1:119" ht="18.75" customHeight="1" x14ac:dyDescent="0.15">
      <c r="A15" s="163"/>
      <c r="B15" s="457"/>
      <c r="C15" s="458"/>
      <c r="D15" s="458"/>
      <c r="E15" s="458"/>
      <c r="F15" s="458"/>
      <c r="G15" s="458"/>
      <c r="H15" s="458"/>
      <c r="I15" s="458"/>
      <c r="J15" s="458"/>
      <c r="K15" s="459"/>
      <c r="L15" s="178"/>
      <c r="M15" s="485" t="s">
        <v>130</v>
      </c>
      <c r="N15" s="486"/>
      <c r="O15" s="486"/>
      <c r="P15" s="486"/>
      <c r="Q15" s="487"/>
      <c r="R15" s="478">
        <v>11847</v>
      </c>
      <c r="S15" s="479"/>
      <c r="T15" s="479"/>
      <c r="U15" s="479"/>
      <c r="V15" s="480"/>
      <c r="W15" s="410" t="s">
        <v>137</v>
      </c>
      <c r="X15" s="411"/>
      <c r="Y15" s="411"/>
      <c r="Z15" s="411"/>
      <c r="AA15" s="411"/>
      <c r="AB15" s="401"/>
      <c r="AC15" s="445">
        <v>1526</v>
      </c>
      <c r="AD15" s="446"/>
      <c r="AE15" s="446"/>
      <c r="AF15" s="446"/>
      <c r="AG15" s="488"/>
      <c r="AH15" s="445">
        <v>1609</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1526351</v>
      </c>
      <c r="BO15" s="358"/>
      <c r="BP15" s="358"/>
      <c r="BQ15" s="358"/>
      <c r="BR15" s="358"/>
      <c r="BS15" s="358"/>
      <c r="BT15" s="358"/>
      <c r="BU15" s="359"/>
      <c r="BV15" s="357">
        <v>1376563</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26</v>
      </c>
      <c r="AD16" s="482"/>
      <c r="AE16" s="482"/>
      <c r="AF16" s="482"/>
      <c r="AG16" s="483"/>
      <c r="AH16" s="481">
        <v>25.8</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3950172</v>
      </c>
      <c r="BO16" s="395"/>
      <c r="BP16" s="395"/>
      <c r="BQ16" s="395"/>
      <c r="BR16" s="395"/>
      <c r="BS16" s="395"/>
      <c r="BT16" s="395"/>
      <c r="BU16" s="396"/>
      <c r="BV16" s="394">
        <v>3849764</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3903</v>
      </c>
      <c r="AD17" s="446"/>
      <c r="AE17" s="446"/>
      <c r="AF17" s="446"/>
      <c r="AG17" s="488"/>
      <c r="AH17" s="445">
        <v>4133</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1913896</v>
      </c>
      <c r="BO17" s="395"/>
      <c r="BP17" s="395"/>
      <c r="BQ17" s="395"/>
      <c r="BR17" s="395"/>
      <c r="BS17" s="395"/>
      <c r="BT17" s="395"/>
      <c r="BU17" s="396"/>
      <c r="BV17" s="394">
        <v>1717193</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63"/>
      <c r="B18" s="516" t="s">
        <v>147</v>
      </c>
      <c r="C18" s="437"/>
      <c r="D18" s="437"/>
      <c r="E18" s="517"/>
      <c r="F18" s="517"/>
      <c r="G18" s="517"/>
      <c r="H18" s="517"/>
      <c r="I18" s="517"/>
      <c r="J18" s="517"/>
      <c r="K18" s="517"/>
      <c r="L18" s="518">
        <v>81.680000000000007</v>
      </c>
      <c r="M18" s="518"/>
      <c r="N18" s="518"/>
      <c r="O18" s="518"/>
      <c r="P18" s="518"/>
      <c r="Q18" s="518"/>
      <c r="R18" s="519"/>
      <c r="S18" s="519"/>
      <c r="T18" s="519"/>
      <c r="U18" s="519"/>
      <c r="V18" s="520"/>
      <c r="W18" s="412"/>
      <c r="X18" s="413"/>
      <c r="Y18" s="413"/>
      <c r="Z18" s="413"/>
      <c r="AA18" s="413"/>
      <c r="AB18" s="404"/>
      <c r="AC18" s="521">
        <v>66.5</v>
      </c>
      <c r="AD18" s="522"/>
      <c r="AE18" s="522"/>
      <c r="AF18" s="522"/>
      <c r="AG18" s="523"/>
      <c r="AH18" s="521">
        <v>66.3</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4049443</v>
      </c>
      <c r="BO18" s="395"/>
      <c r="BP18" s="395"/>
      <c r="BQ18" s="395"/>
      <c r="BR18" s="395"/>
      <c r="BS18" s="395"/>
      <c r="BT18" s="395"/>
      <c r="BU18" s="396"/>
      <c r="BV18" s="394">
        <v>4013502</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63"/>
      <c r="B19" s="516" t="s">
        <v>149</v>
      </c>
      <c r="C19" s="437"/>
      <c r="D19" s="437"/>
      <c r="E19" s="517"/>
      <c r="F19" s="517"/>
      <c r="G19" s="517"/>
      <c r="H19" s="517"/>
      <c r="I19" s="517"/>
      <c r="J19" s="517"/>
      <c r="K19" s="517"/>
      <c r="L19" s="525">
        <v>151</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5361504</v>
      </c>
      <c r="BO19" s="395"/>
      <c r="BP19" s="395"/>
      <c r="BQ19" s="395"/>
      <c r="BR19" s="395"/>
      <c r="BS19" s="395"/>
      <c r="BT19" s="395"/>
      <c r="BU19" s="396"/>
      <c r="BV19" s="394">
        <v>5430777</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63"/>
      <c r="B20" s="516" t="s">
        <v>151</v>
      </c>
      <c r="C20" s="437"/>
      <c r="D20" s="437"/>
      <c r="E20" s="517"/>
      <c r="F20" s="517"/>
      <c r="G20" s="517"/>
      <c r="H20" s="517"/>
      <c r="I20" s="517"/>
      <c r="J20" s="517"/>
      <c r="K20" s="517"/>
      <c r="L20" s="525">
        <v>5433</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6702039</v>
      </c>
      <c r="BO22" s="358"/>
      <c r="BP22" s="358"/>
      <c r="BQ22" s="358"/>
      <c r="BR22" s="358"/>
      <c r="BS22" s="358"/>
      <c r="BT22" s="358"/>
      <c r="BU22" s="359"/>
      <c r="BV22" s="357">
        <v>6193637</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6591077</v>
      </c>
      <c r="BO23" s="395"/>
      <c r="BP23" s="395"/>
      <c r="BQ23" s="395"/>
      <c r="BR23" s="395"/>
      <c r="BS23" s="395"/>
      <c r="BT23" s="395"/>
      <c r="BU23" s="396"/>
      <c r="BV23" s="394">
        <v>5998968</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63"/>
      <c r="B24" s="565"/>
      <c r="C24" s="541"/>
      <c r="D24" s="542"/>
      <c r="E24" s="444" t="s">
        <v>161</v>
      </c>
      <c r="F24" s="424"/>
      <c r="G24" s="424"/>
      <c r="H24" s="424"/>
      <c r="I24" s="424"/>
      <c r="J24" s="424"/>
      <c r="K24" s="425"/>
      <c r="L24" s="445">
        <v>1</v>
      </c>
      <c r="M24" s="446"/>
      <c r="N24" s="446"/>
      <c r="O24" s="446"/>
      <c r="P24" s="488"/>
      <c r="Q24" s="445">
        <v>7250</v>
      </c>
      <c r="R24" s="446"/>
      <c r="S24" s="446"/>
      <c r="T24" s="446"/>
      <c r="U24" s="446"/>
      <c r="V24" s="488"/>
      <c r="W24" s="540"/>
      <c r="X24" s="541"/>
      <c r="Y24" s="542"/>
      <c r="Z24" s="444" t="s">
        <v>162</v>
      </c>
      <c r="AA24" s="424"/>
      <c r="AB24" s="424"/>
      <c r="AC24" s="424"/>
      <c r="AD24" s="424"/>
      <c r="AE24" s="424"/>
      <c r="AF24" s="424"/>
      <c r="AG24" s="425"/>
      <c r="AH24" s="445">
        <v>105</v>
      </c>
      <c r="AI24" s="446"/>
      <c r="AJ24" s="446"/>
      <c r="AK24" s="446"/>
      <c r="AL24" s="488"/>
      <c r="AM24" s="445">
        <v>313110</v>
      </c>
      <c r="AN24" s="446"/>
      <c r="AO24" s="446"/>
      <c r="AP24" s="446"/>
      <c r="AQ24" s="446"/>
      <c r="AR24" s="488"/>
      <c r="AS24" s="445">
        <v>2982</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4879535</v>
      </c>
      <c r="BO24" s="395"/>
      <c r="BP24" s="395"/>
      <c r="BQ24" s="395"/>
      <c r="BR24" s="395"/>
      <c r="BS24" s="395"/>
      <c r="BT24" s="395"/>
      <c r="BU24" s="396"/>
      <c r="BV24" s="394">
        <v>4129694</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63"/>
      <c r="B25" s="565"/>
      <c r="C25" s="541"/>
      <c r="D25" s="542"/>
      <c r="E25" s="444" t="s">
        <v>164</v>
      </c>
      <c r="F25" s="424"/>
      <c r="G25" s="424"/>
      <c r="H25" s="424"/>
      <c r="I25" s="424"/>
      <c r="J25" s="424"/>
      <c r="K25" s="425"/>
      <c r="L25" s="445">
        <v>1</v>
      </c>
      <c r="M25" s="446"/>
      <c r="N25" s="446"/>
      <c r="O25" s="446"/>
      <c r="P25" s="488"/>
      <c r="Q25" s="445">
        <v>5710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137851</v>
      </c>
      <c r="BO25" s="358"/>
      <c r="BP25" s="358"/>
      <c r="BQ25" s="358"/>
      <c r="BR25" s="358"/>
      <c r="BS25" s="358"/>
      <c r="BT25" s="358"/>
      <c r="BU25" s="359"/>
      <c r="BV25" s="357">
        <v>67386</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63"/>
      <c r="B26" s="565"/>
      <c r="C26" s="541"/>
      <c r="D26" s="542"/>
      <c r="E26" s="444" t="s">
        <v>167</v>
      </c>
      <c r="F26" s="424"/>
      <c r="G26" s="424"/>
      <c r="H26" s="424"/>
      <c r="I26" s="424"/>
      <c r="J26" s="424"/>
      <c r="K26" s="425"/>
      <c r="L26" s="445">
        <v>1</v>
      </c>
      <c r="M26" s="446"/>
      <c r="N26" s="446"/>
      <c r="O26" s="446"/>
      <c r="P26" s="488"/>
      <c r="Q26" s="445">
        <v>5140</v>
      </c>
      <c r="R26" s="446"/>
      <c r="S26" s="446"/>
      <c r="T26" s="446"/>
      <c r="U26" s="446"/>
      <c r="V26" s="488"/>
      <c r="W26" s="540"/>
      <c r="X26" s="541"/>
      <c r="Y26" s="542"/>
      <c r="Z26" s="444" t="s">
        <v>168</v>
      </c>
      <c r="AA26" s="546"/>
      <c r="AB26" s="546"/>
      <c r="AC26" s="546"/>
      <c r="AD26" s="546"/>
      <c r="AE26" s="546"/>
      <c r="AF26" s="546"/>
      <c r="AG26" s="547"/>
      <c r="AH26" s="445">
        <v>5</v>
      </c>
      <c r="AI26" s="446"/>
      <c r="AJ26" s="446"/>
      <c r="AK26" s="446"/>
      <c r="AL26" s="488"/>
      <c r="AM26" s="445">
        <v>15985</v>
      </c>
      <c r="AN26" s="446"/>
      <c r="AO26" s="446"/>
      <c r="AP26" s="446"/>
      <c r="AQ26" s="446"/>
      <c r="AR26" s="488"/>
      <c r="AS26" s="445">
        <v>3197</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63"/>
      <c r="B27" s="565"/>
      <c r="C27" s="541"/>
      <c r="D27" s="542"/>
      <c r="E27" s="444" t="s">
        <v>170</v>
      </c>
      <c r="F27" s="424"/>
      <c r="G27" s="424"/>
      <c r="H27" s="424"/>
      <c r="I27" s="424"/>
      <c r="J27" s="424"/>
      <c r="K27" s="425"/>
      <c r="L27" s="445">
        <v>1</v>
      </c>
      <c r="M27" s="446"/>
      <c r="N27" s="446"/>
      <c r="O27" s="446"/>
      <c r="P27" s="488"/>
      <c r="Q27" s="445">
        <v>2860</v>
      </c>
      <c r="R27" s="446"/>
      <c r="S27" s="446"/>
      <c r="T27" s="446"/>
      <c r="U27" s="446"/>
      <c r="V27" s="488"/>
      <c r="W27" s="540"/>
      <c r="X27" s="541"/>
      <c r="Y27" s="542"/>
      <c r="Z27" s="444" t="s">
        <v>171</v>
      </c>
      <c r="AA27" s="424"/>
      <c r="AB27" s="424"/>
      <c r="AC27" s="424"/>
      <c r="AD27" s="424"/>
      <c r="AE27" s="424"/>
      <c r="AF27" s="424"/>
      <c r="AG27" s="425"/>
      <c r="AH27" s="445">
        <v>2</v>
      </c>
      <c r="AI27" s="446"/>
      <c r="AJ27" s="446"/>
      <c r="AK27" s="446"/>
      <c r="AL27" s="488"/>
      <c r="AM27" s="445" t="s">
        <v>172</v>
      </c>
      <c r="AN27" s="446"/>
      <c r="AO27" s="446"/>
      <c r="AP27" s="446"/>
      <c r="AQ27" s="446"/>
      <c r="AR27" s="488"/>
      <c r="AS27" s="445" t="s">
        <v>172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63"/>
      <c r="B28" s="565"/>
      <c r="C28" s="541"/>
      <c r="D28" s="542"/>
      <c r="E28" s="444" t="s">
        <v>174</v>
      </c>
      <c r="F28" s="424"/>
      <c r="G28" s="424"/>
      <c r="H28" s="424"/>
      <c r="I28" s="424"/>
      <c r="J28" s="424"/>
      <c r="K28" s="425"/>
      <c r="L28" s="445">
        <v>1</v>
      </c>
      <c r="M28" s="446"/>
      <c r="N28" s="446"/>
      <c r="O28" s="446"/>
      <c r="P28" s="488"/>
      <c r="Q28" s="445">
        <v>2360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1147908</v>
      </c>
      <c r="BO28" s="358"/>
      <c r="BP28" s="358"/>
      <c r="BQ28" s="358"/>
      <c r="BR28" s="358"/>
      <c r="BS28" s="358"/>
      <c r="BT28" s="358"/>
      <c r="BU28" s="359"/>
      <c r="BV28" s="357">
        <v>1096541</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63"/>
      <c r="B29" s="565"/>
      <c r="C29" s="541"/>
      <c r="D29" s="542"/>
      <c r="E29" s="444" t="s">
        <v>177</v>
      </c>
      <c r="F29" s="424"/>
      <c r="G29" s="424"/>
      <c r="H29" s="424"/>
      <c r="I29" s="424"/>
      <c r="J29" s="424"/>
      <c r="K29" s="425"/>
      <c r="L29" s="445">
        <v>10</v>
      </c>
      <c r="M29" s="446"/>
      <c r="N29" s="446"/>
      <c r="O29" s="446"/>
      <c r="P29" s="488"/>
      <c r="Q29" s="445">
        <v>2280</v>
      </c>
      <c r="R29" s="446"/>
      <c r="S29" s="446"/>
      <c r="T29" s="446"/>
      <c r="U29" s="446"/>
      <c r="V29" s="488"/>
      <c r="W29" s="543"/>
      <c r="X29" s="544"/>
      <c r="Y29" s="545"/>
      <c r="Z29" s="444" t="s">
        <v>178</v>
      </c>
      <c r="AA29" s="424"/>
      <c r="AB29" s="424"/>
      <c r="AC29" s="424"/>
      <c r="AD29" s="424"/>
      <c r="AE29" s="424"/>
      <c r="AF29" s="424"/>
      <c r="AG29" s="425"/>
      <c r="AH29" s="445">
        <v>107</v>
      </c>
      <c r="AI29" s="446"/>
      <c r="AJ29" s="446"/>
      <c r="AK29" s="446"/>
      <c r="AL29" s="488"/>
      <c r="AM29" s="445">
        <v>319810</v>
      </c>
      <c r="AN29" s="446"/>
      <c r="AO29" s="446"/>
      <c r="AP29" s="446"/>
      <c r="AQ29" s="446"/>
      <c r="AR29" s="488"/>
      <c r="AS29" s="445">
        <v>2989</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65645</v>
      </c>
      <c r="BO29" s="395"/>
      <c r="BP29" s="395"/>
      <c r="BQ29" s="395"/>
      <c r="BR29" s="395"/>
      <c r="BS29" s="395"/>
      <c r="BT29" s="395"/>
      <c r="BU29" s="396"/>
      <c r="BV29" s="394">
        <v>78006</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95.7</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1297941</v>
      </c>
      <c r="BO30" s="514"/>
      <c r="BP30" s="514"/>
      <c r="BQ30" s="514"/>
      <c r="BR30" s="514"/>
      <c r="BS30" s="514"/>
      <c r="BT30" s="514"/>
      <c r="BU30" s="515"/>
      <c r="BV30" s="513">
        <v>1360442</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15">
      <c r="A33" s="163"/>
      <c r="B33" s="190"/>
      <c r="C33" s="418" t="s">
        <v>187</v>
      </c>
      <c r="D33" s="418"/>
      <c r="E33" s="383" t="s">
        <v>188</v>
      </c>
      <c r="F33" s="383"/>
      <c r="G33" s="383"/>
      <c r="H33" s="383"/>
      <c r="I33" s="383"/>
      <c r="J33" s="383"/>
      <c r="K33" s="383"/>
      <c r="L33" s="383"/>
      <c r="M33" s="383"/>
      <c r="N33" s="383"/>
      <c r="O33" s="383"/>
      <c r="P33" s="383"/>
      <c r="Q33" s="383"/>
      <c r="R33" s="383"/>
      <c r="S33" s="383"/>
      <c r="T33" s="167"/>
      <c r="U33" s="418" t="s">
        <v>187</v>
      </c>
      <c r="V33" s="418"/>
      <c r="W33" s="383" t="s">
        <v>188</v>
      </c>
      <c r="X33" s="383"/>
      <c r="Y33" s="383"/>
      <c r="Z33" s="383"/>
      <c r="AA33" s="383"/>
      <c r="AB33" s="383"/>
      <c r="AC33" s="383"/>
      <c r="AD33" s="383"/>
      <c r="AE33" s="383"/>
      <c r="AF33" s="383"/>
      <c r="AG33" s="383"/>
      <c r="AH33" s="383"/>
      <c r="AI33" s="383"/>
      <c r="AJ33" s="383"/>
      <c r="AK33" s="383"/>
      <c r="AL33" s="167"/>
      <c r="AM33" s="418" t="s">
        <v>187</v>
      </c>
      <c r="AN33" s="418"/>
      <c r="AO33" s="383" t="s">
        <v>188</v>
      </c>
      <c r="AP33" s="383"/>
      <c r="AQ33" s="383"/>
      <c r="AR33" s="383"/>
      <c r="AS33" s="383"/>
      <c r="AT33" s="383"/>
      <c r="AU33" s="383"/>
      <c r="AV33" s="383"/>
      <c r="AW33" s="383"/>
      <c r="AX33" s="383"/>
      <c r="AY33" s="383"/>
      <c r="AZ33" s="383"/>
      <c r="BA33" s="383"/>
      <c r="BB33" s="383"/>
      <c r="BC33" s="383"/>
      <c r="BD33" s="173"/>
      <c r="BE33" s="383" t="s">
        <v>189</v>
      </c>
      <c r="BF33" s="383"/>
      <c r="BG33" s="383" t="s">
        <v>190</v>
      </c>
      <c r="BH33" s="383"/>
      <c r="BI33" s="383"/>
      <c r="BJ33" s="383"/>
      <c r="BK33" s="383"/>
      <c r="BL33" s="383"/>
      <c r="BM33" s="383"/>
      <c r="BN33" s="383"/>
      <c r="BO33" s="383"/>
      <c r="BP33" s="383"/>
      <c r="BQ33" s="383"/>
      <c r="BR33" s="383"/>
      <c r="BS33" s="383"/>
      <c r="BT33" s="383"/>
      <c r="BU33" s="383"/>
      <c r="BV33" s="173"/>
      <c r="BW33" s="418" t="s">
        <v>189</v>
      </c>
      <c r="BX33" s="418"/>
      <c r="BY33" s="383" t="s">
        <v>191</v>
      </c>
      <c r="BZ33" s="383"/>
      <c r="CA33" s="383"/>
      <c r="CB33" s="383"/>
      <c r="CC33" s="383"/>
      <c r="CD33" s="383"/>
      <c r="CE33" s="383"/>
      <c r="CF33" s="383"/>
      <c r="CG33" s="383"/>
      <c r="CH33" s="383"/>
      <c r="CI33" s="383"/>
      <c r="CJ33" s="383"/>
      <c r="CK33" s="383"/>
      <c r="CL33" s="383"/>
      <c r="CM33" s="383"/>
      <c r="CN33" s="167"/>
      <c r="CO33" s="418" t="s">
        <v>187</v>
      </c>
      <c r="CP33" s="418"/>
      <c r="CQ33" s="383" t="s">
        <v>192</v>
      </c>
      <c r="CR33" s="383"/>
      <c r="CS33" s="383"/>
      <c r="CT33" s="383"/>
      <c r="CU33" s="383"/>
      <c r="CV33" s="383"/>
      <c r="CW33" s="383"/>
      <c r="CX33" s="383"/>
      <c r="CY33" s="383"/>
      <c r="CZ33" s="383"/>
      <c r="DA33" s="383"/>
      <c r="DB33" s="383"/>
      <c r="DC33" s="383"/>
      <c r="DD33" s="383"/>
      <c r="DE33" s="383"/>
      <c r="DF33" s="167"/>
      <c r="DG33" s="583" t="s">
        <v>193</v>
      </c>
      <c r="DH33" s="583"/>
      <c r="DI33" s="168"/>
    </row>
    <row r="34" spans="1:113" ht="32.25" customHeight="1" x14ac:dyDescent="0.15">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水道事業特別会計</v>
      </c>
      <c r="AP34" s="585"/>
      <c r="AQ34" s="585"/>
      <c r="AR34" s="585"/>
      <c r="AS34" s="585"/>
      <c r="AT34" s="585"/>
      <c r="AU34" s="585"/>
      <c r="AV34" s="585"/>
      <c r="AW34" s="585"/>
      <c r="AX34" s="585"/>
      <c r="AY34" s="585"/>
      <c r="AZ34" s="585"/>
      <c r="BA34" s="585"/>
      <c r="BB34" s="585"/>
      <c r="BC34" s="585"/>
      <c r="BD34" s="163"/>
      <c r="BE34" s="584">
        <f>IF(BG34="","",MAX(C34:D43,U34:V43,AM34:AN43)+1)</f>
        <v>6</v>
      </c>
      <c r="BF34" s="584"/>
      <c r="BG34" s="585" t="str">
        <f>IF('各会計、関係団体の財政状況及び健全化判断比率'!B32="","",'各会計、関係団体の財政状況及び健全化判断比率'!B32)</f>
        <v>下水道事業特別会計</v>
      </c>
      <c r="BH34" s="585"/>
      <c r="BI34" s="585"/>
      <c r="BJ34" s="585"/>
      <c r="BK34" s="585"/>
      <c r="BL34" s="585"/>
      <c r="BM34" s="585"/>
      <c r="BN34" s="585"/>
      <c r="BO34" s="585"/>
      <c r="BP34" s="585"/>
      <c r="BQ34" s="585"/>
      <c r="BR34" s="585"/>
      <c r="BS34" s="585"/>
      <c r="BT34" s="585"/>
      <c r="BU34" s="585"/>
      <c r="BV34" s="163"/>
      <c r="BW34" s="584">
        <f>IF(BY34="","",MAX(C34:D43,U34:V43,AM34:AN43,BE34:BF43)+1)</f>
        <v>7</v>
      </c>
      <c r="BX34" s="584"/>
      <c r="BY34" s="585" t="str">
        <f>IF('各会計、関係団体の財政状況及び健全化判断比率'!B68="","",'各会計、関係団体の財政状況及び健全化判断比率'!B68)</f>
        <v>北部上北広域事務組合（一般会計）</v>
      </c>
      <c r="BZ34" s="585"/>
      <c r="CA34" s="585"/>
      <c r="CB34" s="585"/>
      <c r="CC34" s="585"/>
      <c r="CD34" s="585"/>
      <c r="CE34" s="585"/>
      <c r="CF34" s="585"/>
      <c r="CG34" s="585"/>
      <c r="CH34" s="585"/>
      <c r="CI34" s="585"/>
      <c r="CJ34" s="585"/>
      <c r="CK34" s="585"/>
      <c r="CL34" s="585"/>
      <c r="CM34" s="585"/>
      <c r="CN34" s="163"/>
      <c r="CO34" s="584">
        <f>IF(CQ34="","",MAX(C34:D43,U34:V43,AM34:AN43,BE34:BF43,BW34:BX43)+1)</f>
        <v>16</v>
      </c>
      <c r="CP34" s="584"/>
      <c r="CQ34" s="585" t="str">
        <f>IF('各会計、関係団体の財政状況及び健全化判断比率'!BS7="","",'各会計、関係団体の財政状況及び健全化判断比率'!BS7)</f>
        <v>野辺地町土地開発公社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15">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8</v>
      </c>
      <c r="BX35" s="584"/>
      <c r="BY35" s="585" t="str">
        <f>IF('各会計、関係団体の財政状況及び健全化判断比率'!B69="","",'各会計、関係団体の財政状況及び健全化判断比率'!B69)</f>
        <v>北部上北広域事務組合（病院会計）</v>
      </c>
      <c r="BZ35" s="585"/>
      <c r="CA35" s="585"/>
      <c r="CB35" s="585"/>
      <c r="CC35" s="585"/>
      <c r="CD35" s="585"/>
      <c r="CE35" s="585"/>
      <c r="CF35" s="585"/>
      <c r="CG35" s="585"/>
      <c r="CH35" s="585"/>
      <c r="CI35" s="585"/>
      <c r="CJ35" s="585"/>
      <c r="CK35" s="585"/>
      <c r="CL35" s="585"/>
      <c r="CM35" s="585"/>
      <c r="CN35" s="163"/>
      <c r="CO35" s="584">
        <f t="shared" ref="CO35:CO43" si="3">IF(CQ35="","",CO34+1)</f>
        <v>17</v>
      </c>
      <c r="CP35" s="584"/>
      <c r="CQ35" s="585" t="str">
        <f>IF('各会計、関係団体の財政状況及び健全化判断比率'!BS8="","",'各会計、関係団体の財政状況及び健全化判断比率'!BS8)</f>
        <v>野辺地町観光協会</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15">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9</v>
      </c>
      <c r="BX36" s="584"/>
      <c r="BY36" s="585" t="str">
        <f>IF('各会計、関係団体の財政状況及び健全化判断比率'!B70="","",'各会計、関係団体の財政状況及び健全化判断比率'!B70)</f>
        <v>下北地域広域行政事務組合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15">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10</v>
      </c>
      <c r="BX37" s="584"/>
      <c r="BY37" s="585" t="str">
        <f>IF('各会計、関係団体の財政状況及び健全化判断比率'!B71="","",'各会計、関係団体の財政状況及び健全化判断比率'!B71)</f>
        <v>上北地方教育・福祉事務組合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15">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11</v>
      </c>
      <c r="BX38" s="584"/>
      <c r="BY38" s="585" t="str">
        <f>IF('各会計、関係団体の財政状況及び健全化判断比率'!B72="","",'各会計、関係団体の財政状況及び健全化判断比率'!B72)</f>
        <v>青森県市町村総合事務組合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15">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12</v>
      </c>
      <c r="BX39" s="584"/>
      <c r="BY39" s="585" t="str">
        <f>IF('各会計、関係団体の財政状況及び健全化判断比率'!B73="","",'各会計、関係団体の財政状況及び健全化判断比率'!B73)</f>
        <v>青森県市町村職員退職手当組合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15">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13</v>
      </c>
      <c r="BX40" s="584"/>
      <c r="BY40" s="585" t="str">
        <f>IF('各会計、関係団体の財政状況及び健全化判断比率'!B74="","",'各会計、関係団体の財政状況及び健全化判断比率'!B74)</f>
        <v>青森県交通災害共済組合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15">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14</v>
      </c>
      <c r="BX41" s="584"/>
      <c r="BY41" s="585" t="str">
        <f>IF('各会計、関係団体の財政状況及び健全化判断比率'!B75="","",'各会計、関係団体の財政状況及び健全化判断比率'!B75)</f>
        <v>青森県後期高齢者医療広域連合（一般会計）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15">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15</v>
      </c>
      <c r="BX42" s="584"/>
      <c r="BY42" s="585" t="str">
        <f>IF('各会計、関係団体の財政状況及び健全化判断比率'!B76="","",'各会計、関係団体の財政状況及び健全化判断比率'!B76)</f>
        <v>青森県後期高齢者医療広域連合（後期高齢者医療事業会計）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15">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JblL5OElrLCcPqjv+97WpfDMZKHjhVdsQZMbZoyTgvkQF9Tg4GbIIFEJyL0W5swuzH5oBsPK+uONrBGrHAsW5Q==" saltValue="y5zVNh8bRjbb4NXHw5Qr8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36" t="s">
        <v>532</v>
      </c>
      <c r="D34" s="1136"/>
      <c r="E34" s="1137"/>
      <c r="F34" s="32">
        <v>6.93</v>
      </c>
      <c r="G34" s="33">
        <v>6.81</v>
      </c>
      <c r="H34" s="33">
        <v>6.52</v>
      </c>
      <c r="I34" s="33">
        <v>5.69</v>
      </c>
      <c r="J34" s="34">
        <v>5.27</v>
      </c>
      <c r="K34" s="22"/>
      <c r="L34" s="22"/>
      <c r="M34" s="22"/>
      <c r="N34" s="22"/>
      <c r="O34" s="22"/>
      <c r="P34" s="22"/>
    </row>
    <row r="35" spans="1:16" ht="39" customHeight="1" x14ac:dyDescent="0.15">
      <c r="A35" s="22"/>
      <c r="B35" s="35"/>
      <c r="C35" s="1132" t="s">
        <v>533</v>
      </c>
      <c r="D35" s="1132"/>
      <c r="E35" s="1133"/>
      <c r="F35" s="36">
        <v>3.58</v>
      </c>
      <c r="G35" s="37">
        <v>9.1</v>
      </c>
      <c r="H35" s="37">
        <v>4.17</v>
      </c>
      <c r="I35" s="37">
        <v>2.4</v>
      </c>
      <c r="J35" s="38">
        <v>2.63</v>
      </c>
      <c r="K35" s="22"/>
      <c r="L35" s="22"/>
      <c r="M35" s="22"/>
      <c r="N35" s="22"/>
      <c r="O35" s="22"/>
      <c r="P35" s="22"/>
    </row>
    <row r="36" spans="1:16" ht="39" customHeight="1" x14ac:dyDescent="0.15">
      <c r="A36" s="22"/>
      <c r="B36" s="35"/>
      <c r="C36" s="1132" t="s">
        <v>534</v>
      </c>
      <c r="D36" s="1132"/>
      <c r="E36" s="1133"/>
      <c r="F36" s="36">
        <v>0.4</v>
      </c>
      <c r="G36" s="37">
        <v>1.1000000000000001</v>
      </c>
      <c r="H36" s="37">
        <v>1.98</v>
      </c>
      <c r="I36" s="37">
        <v>2.52</v>
      </c>
      <c r="J36" s="38">
        <v>2.08</v>
      </c>
      <c r="K36" s="22"/>
      <c r="L36" s="22"/>
      <c r="M36" s="22"/>
      <c r="N36" s="22"/>
      <c r="O36" s="22"/>
      <c r="P36" s="22"/>
    </row>
    <row r="37" spans="1:16" ht="39" customHeight="1" x14ac:dyDescent="0.15">
      <c r="A37" s="22"/>
      <c r="B37" s="35"/>
      <c r="C37" s="1132" t="s">
        <v>535</v>
      </c>
      <c r="D37" s="1132"/>
      <c r="E37" s="1133"/>
      <c r="F37" s="36">
        <v>1.78</v>
      </c>
      <c r="G37" s="37">
        <v>1.86</v>
      </c>
      <c r="H37" s="37">
        <v>1.99</v>
      </c>
      <c r="I37" s="37">
        <v>1.24</v>
      </c>
      <c r="J37" s="38">
        <v>1.77</v>
      </c>
      <c r="K37" s="22"/>
      <c r="L37" s="22"/>
      <c r="M37" s="22"/>
      <c r="N37" s="22"/>
      <c r="O37" s="22"/>
      <c r="P37" s="22"/>
    </row>
    <row r="38" spans="1:16" ht="39" customHeight="1" x14ac:dyDescent="0.15">
      <c r="A38" s="22"/>
      <c r="B38" s="35"/>
      <c r="C38" s="1132" t="s">
        <v>536</v>
      </c>
      <c r="D38" s="1132"/>
      <c r="E38" s="1133"/>
      <c r="F38" s="36">
        <v>7.0000000000000007E-2</v>
      </c>
      <c r="G38" s="37">
        <v>7.0000000000000007E-2</v>
      </c>
      <c r="H38" s="37">
        <v>0.1</v>
      </c>
      <c r="I38" s="37">
        <v>0.13</v>
      </c>
      <c r="J38" s="38">
        <v>0.1</v>
      </c>
      <c r="K38" s="22"/>
      <c r="L38" s="22"/>
      <c r="M38" s="22"/>
      <c r="N38" s="22"/>
      <c r="O38" s="22"/>
      <c r="P38" s="22"/>
    </row>
    <row r="39" spans="1:16" ht="39" customHeight="1" x14ac:dyDescent="0.15">
      <c r="A39" s="22"/>
      <c r="B39" s="35"/>
      <c r="C39" s="1132" t="s">
        <v>537</v>
      </c>
      <c r="D39" s="1132"/>
      <c r="E39" s="1133"/>
      <c r="F39" s="36">
        <v>0</v>
      </c>
      <c r="G39" s="37">
        <v>0</v>
      </c>
      <c r="H39" s="37">
        <v>0</v>
      </c>
      <c r="I39" s="37">
        <v>0</v>
      </c>
      <c r="J39" s="38">
        <v>0</v>
      </c>
      <c r="K39" s="22"/>
      <c r="L39" s="22"/>
      <c r="M39" s="22"/>
      <c r="N39" s="22"/>
      <c r="O39" s="22"/>
      <c r="P39" s="22"/>
    </row>
    <row r="40" spans="1:16" ht="39" customHeight="1" x14ac:dyDescent="0.15">
      <c r="A40" s="22"/>
      <c r="B40" s="35"/>
      <c r="C40" s="1132"/>
      <c r="D40" s="1132"/>
      <c r="E40" s="1133"/>
      <c r="F40" s="36"/>
      <c r="G40" s="37"/>
      <c r="H40" s="37"/>
      <c r="I40" s="37"/>
      <c r="J40" s="38"/>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538</v>
      </c>
      <c r="D42" s="1132"/>
      <c r="E42" s="1133"/>
      <c r="F42" s="36" t="s">
        <v>488</v>
      </c>
      <c r="G42" s="37" t="s">
        <v>488</v>
      </c>
      <c r="H42" s="37" t="s">
        <v>488</v>
      </c>
      <c r="I42" s="37" t="s">
        <v>488</v>
      </c>
      <c r="J42" s="38" t="s">
        <v>488</v>
      </c>
      <c r="K42" s="22"/>
      <c r="L42" s="22"/>
      <c r="M42" s="22"/>
      <c r="N42" s="22"/>
      <c r="O42" s="22"/>
      <c r="P42" s="22"/>
    </row>
    <row r="43" spans="1:16" ht="39" customHeight="1" thickBot="1" x14ac:dyDescent="0.2">
      <c r="A43" s="22"/>
      <c r="B43" s="40"/>
      <c r="C43" s="1134" t="s">
        <v>539</v>
      </c>
      <c r="D43" s="1134"/>
      <c r="E43" s="1135"/>
      <c r="F43" s="41">
        <v>0.03</v>
      </c>
      <c r="G43" s="42">
        <v>0.02</v>
      </c>
      <c r="H43" s="42">
        <v>0</v>
      </c>
      <c r="I43" s="42" t="s">
        <v>488</v>
      </c>
      <c r="J43" s="43" t="s">
        <v>488</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1z7aRmVyq4DC1OvPqt16jpxgMaI+F+pQ3y9PGUH+xlr31+b3hDcWT6lFZLYgEzh3gg6o1c1Ywlr5y6OkwqiPZA==" saltValue="SbirVWR+7+Bcx7FttRB9Z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652</v>
      </c>
      <c r="L45" s="58">
        <v>699</v>
      </c>
      <c r="M45" s="58">
        <v>752</v>
      </c>
      <c r="N45" s="58">
        <v>747</v>
      </c>
      <c r="O45" s="59">
        <v>742</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488</v>
      </c>
      <c r="L46" s="62" t="s">
        <v>488</v>
      </c>
      <c r="M46" s="62" t="s">
        <v>488</v>
      </c>
      <c r="N46" s="62" t="s">
        <v>488</v>
      </c>
      <c r="O46" s="63" t="s">
        <v>488</v>
      </c>
      <c r="P46" s="46"/>
      <c r="Q46" s="46"/>
      <c r="R46" s="46"/>
      <c r="S46" s="46"/>
      <c r="T46" s="46"/>
      <c r="U46" s="46"/>
    </row>
    <row r="47" spans="1:21" ht="30.75" customHeight="1" x14ac:dyDescent="0.15">
      <c r="A47" s="46"/>
      <c r="B47" s="1140"/>
      <c r="C47" s="1141"/>
      <c r="D47" s="60"/>
      <c r="E47" s="1146" t="s">
        <v>12</v>
      </c>
      <c r="F47" s="1146"/>
      <c r="G47" s="1146"/>
      <c r="H47" s="1146"/>
      <c r="I47" s="1146"/>
      <c r="J47" s="1147"/>
      <c r="K47" s="61" t="s">
        <v>488</v>
      </c>
      <c r="L47" s="62" t="s">
        <v>488</v>
      </c>
      <c r="M47" s="62" t="s">
        <v>488</v>
      </c>
      <c r="N47" s="62" t="s">
        <v>488</v>
      </c>
      <c r="O47" s="63" t="s">
        <v>488</v>
      </c>
      <c r="P47" s="46"/>
      <c r="Q47" s="46"/>
      <c r="R47" s="46"/>
      <c r="S47" s="46"/>
      <c r="T47" s="46"/>
      <c r="U47" s="46"/>
    </row>
    <row r="48" spans="1:21" ht="30.75" customHeight="1" x14ac:dyDescent="0.15">
      <c r="A48" s="46"/>
      <c r="B48" s="1140"/>
      <c r="C48" s="1141"/>
      <c r="D48" s="60"/>
      <c r="E48" s="1146" t="s">
        <v>13</v>
      </c>
      <c r="F48" s="1146"/>
      <c r="G48" s="1146"/>
      <c r="H48" s="1146"/>
      <c r="I48" s="1146"/>
      <c r="J48" s="1147"/>
      <c r="K48" s="61">
        <v>24</v>
      </c>
      <c r="L48" s="62">
        <v>29</v>
      </c>
      <c r="M48" s="62">
        <v>29</v>
      </c>
      <c r="N48" s="62">
        <v>29</v>
      </c>
      <c r="O48" s="63">
        <v>39</v>
      </c>
      <c r="P48" s="46"/>
      <c r="Q48" s="46"/>
      <c r="R48" s="46"/>
      <c r="S48" s="46"/>
      <c r="T48" s="46"/>
      <c r="U48" s="46"/>
    </row>
    <row r="49" spans="1:21" ht="30.75" customHeight="1" x14ac:dyDescent="0.15">
      <c r="A49" s="46"/>
      <c r="B49" s="1140"/>
      <c r="C49" s="1141"/>
      <c r="D49" s="60"/>
      <c r="E49" s="1146" t="s">
        <v>14</v>
      </c>
      <c r="F49" s="1146"/>
      <c r="G49" s="1146"/>
      <c r="H49" s="1146"/>
      <c r="I49" s="1146"/>
      <c r="J49" s="1147"/>
      <c r="K49" s="61">
        <v>119</v>
      </c>
      <c r="L49" s="62">
        <v>89</v>
      </c>
      <c r="M49" s="62">
        <v>64</v>
      </c>
      <c r="N49" s="62">
        <v>23</v>
      </c>
      <c r="O49" s="63">
        <v>32</v>
      </c>
      <c r="P49" s="46"/>
      <c r="Q49" s="46"/>
      <c r="R49" s="46"/>
      <c r="S49" s="46"/>
      <c r="T49" s="46"/>
      <c r="U49" s="46"/>
    </row>
    <row r="50" spans="1:21" ht="30.75" customHeight="1" x14ac:dyDescent="0.15">
      <c r="A50" s="46"/>
      <c r="B50" s="1140"/>
      <c r="C50" s="1141"/>
      <c r="D50" s="60"/>
      <c r="E50" s="1146" t="s">
        <v>15</v>
      </c>
      <c r="F50" s="1146"/>
      <c r="G50" s="1146"/>
      <c r="H50" s="1146"/>
      <c r="I50" s="1146"/>
      <c r="J50" s="1147"/>
      <c r="K50" s="61">
        <v>15</v>
      </c>
      <c r="L50" s="62">
        <v>15</v>
      </c>
      <c r="M50" s="62">
        <v>15</v>
      </c>
      <c r="N50" s="62" t="s">
        <v>488</v>
      </c>
      <c r="O50" s="63" t="s">
        <v>488</v>
      </c>
      <c r="P50" s="46"/>
      <c r="Q50" s="46"/>
      <c r="R50" s="46"/>
      <c r="S50" s="46"/>
      <c r="T50" s="46"/>
      <c r="U50" s="46"/>
    </row>
    <row r="51" spans="1:21" ht="30.75" customHeight="1" x14ac:dyDescent="0.15">
      <c r="A51" s="46"/>
      <c r="B51" s="1142"/>
      <c r="C51" s="1143"/>
      <c r="D51" s="64"/>
      <c r="E51" s="1146" t="s">
        <v>16</v>
      </c>
      <c r="F51" s="1146"/>
      <c r="G51" s="1146"/>
      <c r="H51" s="1146"/>
      <c r="I51" s="1146"/>
      <c r="J51" s="1147"/>
      <c r="K51" s="61">
        <v>0</v>
      </c>
      <c r="L51" s="62">
        <v>0</v>
      </c>
      <c r="M51" s="62" t="s">
        <v>488</v>
      </c>
      <c r="N51" s="62">
        <v>0</v>
      </c>
      <c r="O51" s="63">
        <v>0</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544</v>
      </c>
      <c r="L52" s="62">
        <v>569</v>
      </c>
      <c r="M52" s="62">
        <v>592</v>
      </c>
      <c r="N52" s="62">
        <v>560</v>
      </c>
      <c r="O52" s="63">
        <v>606</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266</v>
      </c>
      <c r="L53" s="67">
        <v>263</v>
      </c>
      <c r="M53" s="67">
        <v>268</v>
      </c>
      <c r="N53" s="67">
        <v>239</v>
      </c>
      <c r="O53" s="68">
        <v>207</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15">
      <c r="B58" s="1154" t="s">
        <v>24</v>
      </c>
      <c r="C58" s="1155"/>
      <c r="D58" s="1160" t="s">
        <v>25</v>
      </c>
      <c r="E58" s="1161"/>
      <c r="F58" s="1161"/>
      <c r="G58" s="1161"/>
      <c r="H58" s="1161"/>
      <c r="I58" s="1161"/>
      <c r="J58" s="1162"/>
      <c r="K58" s="81"/>
      <c r="L58" s="82"/>
      <c r="M58" s="82"/>
      <c r="N58" s="82"/>
      <c r="O58" s="83"/>
    </row>
    <row r="59" spans="1:21" ht="31.5" customHeight="1" x14ac:dyDescent="0.15">
      <c r="B59" s="1156"/>
      <c r="C59" s="1157"/>
      <c r="D59" s="1163" t="s">
        <v>26</v>
      </c>
      <c r="E59" s="1164"/>
      <c r="F59" s="1164"/>
      <c r="G59" s="1164"/>
      <c r="H59" s="1164"/>
      <c r="I59" s="1164"/>
      <c r="J59" s="1165"/>
      <c r="K59" s="84"/>
      <c r="L59" s="85"/>
      <c r="M59" s="85"/>
      <c r="N59" s="85"/>
      <c r="O59" s="86"/>
    </row>
    <row r="60" spans="1:21" ht="31.5" customHeight="1" thickBot="1" x14ac:dyDescent="0.2">
      <c r="B60" s="1158"/>
      <c r="C60" s="1159"/>
      <c r="D60" s="1166" t="s">
        <v>27</v>
      </c>
      <c r="E60" s="1167"/>
      <c r="F60" s="1167"/>
      <c r="G60" s="1167"/>
      <c r="H60" s="1167"/>
      <c r="I60" s="1167"/>
      <c r="J60" s="1168"/>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15"/>
    <row r="66" s="47" customFormat="1" ht="12.6" hidden="1" customHeight="1" x14ac:dyDescent="0.15"/>
    <row r="67" s="47" customFormat="1" ht="12.6" hidden="1" customHeight="1" x14ac:dyDescent="0.15"/>
    <row r="68" s="47" customFormat="1" ht="12.6" hidden="1" customHeight="1" x14ac:dyDescent="0.15"/>
    <row r="69" s="47" customFormat="1" ht="12.6" hidden="1" customHeight="1" x14ac:dyDescent="0.15"/>
    <row r="70" s="47" customFormat="1" ht="12.6" hidden="1" customHeight="1" x14ac:dyDescent="0.15"/>
  </sheetData>
  <sheetProtection algorithmName="SHA-512" hashValue="lY/TBa4/SAFeAA7b2lv+fTHG/jjZ1WmzMCR/3LLMFcBPI8dPDqil+IMFdOqOnaXK3jvB7OJ6bAnPRv3h/Vm15w==" saltValue="bEKgQOnTmaEURjYcxz2SW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526</v>
      </c>
      <c r="J40" s="101" t="s">
        <v>527</v>
      </c>
      <c r="K40" s="101" t="s">
        <v>528</v>
      </c>
      <c r="L40" s="101" t="s">
        <v>529</v>
      </c>
      <c r="M40" s="102" t="s">
        <v>530</v>
      </c>
    </row>
    <row r="41" spans="2:13" ht="27.75" customHeight="1" x14ac:dyDescent="0.15">
      <c r="B41" s="1169" t="s">
        <v>30</v>
      </c>
      <c r="C41" s="1170"/>
      <c r="D41" s="103"/>
      <c r="E41" s="1175" t="s">
        <v>31</v>
      </c>
      <c r="F41" s="1175"/>
      <c r="G41" s="1175"/>
      <c r="H41" s="1176"/>
      <c r="I41" s="330">
        <v>6050</v>
      </c>
      <c r="J41" s="331">
        <v>5830</v>
      </c>
      <c r="K41" s="331">
        <v>5451</v>
      </c>
      <c r="L41" s="331">
        <v>6194</v>
      </c>
      <c r="M41" s="332">
        <v>6702</v>
      </c>
    </row>
    <row r="42" spans="2:13" ht="27.75" customHeight="1" x14ac:dyDescent="0.15">
      <c r="B42" s="1171"/>
      <c r="C42" s="1172"/>
      <c r="D42" s="104"/>
      <c r="E42" s="1177" t="s">
        <v>32</v>
      </c>
      <c r="F42" s="1177"/>
      <c r="G42" s="1177"/>
      <c r="H42" s="1178"/>
      <c r="I42" s="333">
        <v>27</v>
      </c>
      <c r="J42" s="334">
        <v>15</v>
      </c>
      <c r="K42" s="334" t="s">
        <v>488</v>
      </c>
      <c r="L42" s="334" t="s">
        <v>488</v>
      </c>
      <c r="M42" s="335" t="s">
        <v>488</v>
      </c>
    </row>
    <row r="43" spans="2:13" ht="27.75" customHeight="1" x14ac:dyDescent="0.15">
      <c r="B43" s="1171"/>
      <c r="C43" s="1172"/>
      <c r="D43" s="104"/>
      <c r="E43" s="1177" t="s">
        <v>33</v>
      </c>
      <c r="F43" s="1177"/>
      <c r="G43" s="1177"/>
      <c r="H43" s="1178"/>
      <c r="I43" s="333">
        <v>284</v>
      </c>
      <c r="J43" s="334">
        <v>259</v>
      </c>
      <c r="K43" s="334">
        <v>250</v>
      </c>
      <c r="L43" s="334">
        <v>230</v>
      </c>
      <c r="M43" s="335">
        <v>229</v>
      </c>
    </row>
    <row r="44" spans="2:13" ht="27.75" customHeight="1" x14ac:dyDescent="0.15">
      <c r="B44" s="1171"/>
      <c r="C44" s="1172"/>
      <c r="D44" s="104"/>
      <c r="E44" s="1177" t="s">
        <v>34</v>
      </c>
      <c r="F44" s="1177"/>
      <c r="G44" s="1177"/>
      <c r="H44" s="1178"/>
      <c r="I44" s="333">
        <v>271</v>
      </c>
      <c r="J44" s="334">
        <v>185</v>
      </c>
      <c r="K44" s="334">
        <v>166</v>
      </c>
      <c r="L44" s="334">
        <v>201</v>
      </c>
      <c r="M44" s="335">
        <v>349</v>
      </c>
    </row>
    <row r="45" spans="2:13" ht="27.75" customHeight="1" x14ac:dyDescent="0.15">
      <c r="B45" s="1171"/>
      <c r="C45" s="1172"/>
      <c r="D45" s="104"/>
      <c r="E45" s="1177" t="s">
        <v>35</v>
      </c>
      <c r="F45" s="1177"/>
      <c r="G45" s="1177"/>
      <c r="H45" s="1178"/>
      <c r="I45" s="333">
        <v>1003</v>
      </c>
      <c r="J45" s="334">
        <v>986</v>
      </c>
      <c r="K45" s="334">
        <v>930</v>
      </c>
      <c r="L45" s="334">
        <v>961</v>
      </c>
      <c r="M45" s="335">
        <v>949</v>
      </c>
    </row>
    <row r="46" spans="2:13" ht="27.75" customHeight="1" x14ac:dyDescent="0.15">
      <c r="B46" s="1171"/>
      <c r="C46" s="1172"/>
      <c r="D46" s="105"/>
      <c r="E46" s="1177" t="s">
        <v>36</v>
      </c>
      <c r="F46" s="1177"/>
      <c r="G46" s="1177"/>
      <c r="H46" s="1178"/>
      <c r="I46" s="333" t="s">
        <v>488</v>
      </c>
      <c r="J46" s="334" t="s">
        <v>488</v>
      </c>
      <c r="K46" s="334" t="s">
        <v>488</v>
      </c>
      <c r="L46" s="334" t="s">
        <v>488</v>
      </c>
      <c r="M46" s="335" t="s">
        <v>488</v>
      </c>
    </row>
    <row r="47" spans="2:13" ht="27.75" customHeight="1" x14ac:dyDescent="0.15">
      <c r="B47" s="1171"/>
      <c r="C47" s="1172"/>
      <c r="D47" s="106"/>
      <c r="E47" s="1179" t="s">
        <v>37</v>
      </c>
      <c r="F47" s="1180"/>
      <c r="G47" s="1180"/>
      <c r="H47" s="1181"/>
      <c r="I47" s="333" t="s">
        <v>488</v>
      </c>
      <c r="J47" s="334" t="s">
        <v>488</v>
      </c>
      <c r="K47" s="334" t="s">
        <v>488</v>
      </c>
      <c r="L47" s="334" t="s">
        <v>488</v>
      </c>
      <c r="M47" s="335" t="s">
        <v>488</v>
      </c>
    </row>
    <row r="48" spans="2:13" ht="27.75" customHeight="1" x14ac:dyDescent="0.15">
      <c r="B48" s="1171"/>
      <c r="C48" s="1172"/>
      <c r="D48" s="104"/>
      <c r="E48" s="1177" t="s">
        <v>38</v>
      </c>
      <c r="F48" s="1177"/>
      <c r="G48" s="1177"/>
      <c r="H48" s="1178"/>
      <c r="I48" s="333" t="s">
        <v>488</v>
      </c>
      <c r="J48" s="334" t="s">
        <v>488</v>
      </c>
      <c r="K48" s="334" t="s">
        <v>488</v>
      </c>
      <c r="L48" s="334" t="s">
        <v>488</v>
      </c>
      <c r="M48" s="335" t="s">
        <v>488</v>
      </c>
    </row>
    <row r="49" spans="2:13" ht="27.75" customHeight="1" x14ac:dyDescent="0.15">
      <c r="B49" s="1173"/>
      <c r="C49" s="1174"/>
      <c r="D49" s="104"/>
      <c r="E49" s="1177" t="s">
        <v>39</v>
      </c>
      <c r="F49" s="1177"/>
      <c r="G49" s="1177"/>
      <c r="H49" s="1178"/>
      <c r="I49" s="333" t="s">
        <v>488</v>
      </c>
      <c r="J49" s="334" t="s">
        <v>488</v>
      </c>
      <c r="K49" s="334" t="s">
        <v>488</v>
      </c>
      <c r="L49" s="334" t="s">
        <v>488</v>
      </c>
      <c r="M49" s="335" t="s">
        <v>488</v>
      </c>
    </row>
    <row r="50" spans="2:13" ht="27.75" customHeight="1" x14ac:dyDescent="0.15">
      <c r="B50" s="1182" t="s">
        <v>40</v>
      </c>
      <c r="C50" s="1183"/>
      <c r="D50" s="107"/>
      <c r="E50" s="1177" t="s">
        <v>41</v>
      </c>
      <c r="F50" s="1177"/>
      <c r="G50" s="1177"/>
      <c r="H50" s="1178"/>
      <c r="I50" s="333">
        <v>1668</v>
      </c>
      <c r="J50" s="334">
        <v>2029</v>
      </c>
      <c r="K50" s="334">
        <v>2675</v>
      </c>
      <c r="L50" s="334">
        <v>2734</v>
      </c>
      <c r="M50" s="335">
        <v>2775</v>
      </c>
    </row>
    <row r="51" spans="2:13" ht="27.75" customHeight="1" x14ac:dyDescent="0.15">
      <c r="B51" s="1171"/>
      <c r="C51" s="1172"/>
      <c r="D51" s="104"/>
      <c r="E51" s="1177" t="s">
        <v>42</v>
      </c>
      <c r="F51" s="1177"/>
      <c r="G51" s="1177"/>
      <c r="H51" s="1178"/>
      <c r="I51" s="333" t="s">
        <v>488</v>
      </c>
      <c r="J51" s="334" t="s">
        <v>488</v>
      </c>
      <c r="K51" s="334">
        <v>15</v>
      </c>
      <c r="L51" s="334">
        <v>13</v>
      </c>
      <c r="M51" s="335">
        <v>11</v>
      </c>
    </row>
    <row r="52" spans="2:13" ht="27.75" customHeight="1" x14ac:dyDescent="0.15">
      <c r="B52" s="1173"/>
      <c r="C52" s="1174"/>
      <c r="D52" s="104"/>
      <c r="E52" s="1177" t="s">
        <v>43</v>
      </c>
      <c r="F52" s="1177"/>
      <c r="G52" s="1177"/>
      <c r="H52" s="1178"/>
      <c r="I52" s="333">
        <v>5216</v>
      </c>
      <c r="J52" s="334">
        <v>4916</v>
      </c>
      <c r="K52" s="334">
        <v>4603</v>
      </c>
      <c r="L52" s="334">
        <v>4814</v>
      </c>
      <c r="M52" s="335">
        <v>5004</v>
      </c>
    </row>
    <row r="53" spans="2:13" ht="27.75" customHeight="1" thickBot="1" x14ac:dyDescent="0.2">
      <c r="B53" s="1184" t="s">
        <v>19</v>
      </c>
      <c r="C53" s="1185"/>
      <c r="D53" s="108"/>
      <c r="E53" s="1186" t="s">
        <v>44</v>
      </c>
      <c r="F53" s="1186"/>
      <c r="G53" s="1186"/>
      <c r="H53" s="1187"/>
      <c r="I53" s="336">
        <v>751</v>
      </c>
      <c r="J53" s="337">
        <v>328</v>
      </c>
      <c r="K53" s="337">
        <v>-494</v>
      </c>
      <c r="L53" s="337">
        <v>25</v>
      </c>
      <c r="M53" s="338">
        <v>439</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63ZOZoWFNe3r0ksE23flehnsVEaTBFk6BcqxGqDdlXz6TUBz1xH1s44hLzkdZ+p+c3GWFURpsxyjGulEw9rsqg==" saltValue="BWgSihVIbyDB/xjffGtKV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2"/>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528</v>
      </c>
      <c r="G54" s="117" t="s">
        <v>529</v>
      </c>
      <c r="H54" s="118" t="s">
        <v>530</v>
      </c>
    </row>
    <row r="55" spans="2:8" ht="52.5" customHeight="1" x14ac:dyDescent="0.15">
      <c r="B55" s="119"/>
      <c r="C55" s="1196" t="s">
        <v>46</v>
      </c>
      <c r="D55" s="1196"/>
      <c r="E55" s="1197"/>
      <c r="F55" s="339">
        <v>1008</v>
      </c>
      <c r="G55" s="339">
        <v>1097</v>
      </c>
      <c r="H55" s="340">
        <v>1148</v>
      </c>
    </row>
    <row r="56" spans="2:8" ht="52.5" customHeight="1" x14ac:dyDescent="0.15">
      <c r="B56" s="120"/>
      <c r="C56" s="1198" t="s">
        <v>47</v>
      </c>
      <c r="D56" s="1198"/>
      <c r="E56" s="1199"/>
      <c r="F56" s="341">
        <v>54</v>
      </c>
      <c r="G56" s="341">
        <v>78</v>
      </c>
      <c r="H56" s="342">
        <v>66</v>
      </c>
    </row>
    <row r="57" spans="2:8" ht="53.25" customHeight="1" x14ac:dyDescent="0.15">
      <c r="B57" s="120"/>
      <c r="C57" s="1200" t="s">
        <v>48</v>
      </c>
      <c r="D57" s="1200"/>
      <c r="E57" s="1201"/>
      <c r="F57" s="343">
        <v>1443</v>
      </c>
      <c r="G57" s="343">
        <v>1360</v>
      </c>
      <c r="H57" s="344">
        <v>1298</v>
      </c>
    </row>
    <row r="58" spans="2:8" ht="45.75" customHeight="1" x14ac:dyDescent="0.15">
      <c r="B58" s="121"/>
      <c r="C58" s="1188" t="s">
        <v>559</v>
      </c>
      <c r="D58" s="1189"/>
      <c r="E58" s="1190"/>
      <c r="F58" s="345">
        <v>501</v>
      </c>
      <c r="G58" s="345">
        <v>541</v>
      </c>
      <c r="H58" s="346">
        <v>626</v>
      </c>
    </row>
    <row r="59" spans="2:8" ht="45.75" customHeight="1" x14ac:dyDescent="0.15">
      <c r="B59" s="121"/>
      <c r="C59" s="1188" t="s">
        <v>561</v>
      </c>
      <c r="D59" s="1189"/>
      <c r="E59" s="1190"/>
      <c r="F59" s="345">
        <v>807</v>
      </c>
      <c r="G59" s="345">
        <v>552</v>
      </c>
      <c r="H59" s="346">
        <v>277</v>
      </c>
    </row>
    <row r="60" spans="2:8" ht="45.75" customHeight="1" x14ac:dyDescent="0.15">
      <c r="B60" s="121"/>
      <c r="C60" s="1188" t="s">
        <v>558</v>
      </c>
      <c r="D60" s="1189"/>
      <c r="E60" s="1190"/>
      <c r="F60" s="345" t="s">
        <v>563</v>
      </c>
      <c r="G60" s="345">
        <v>100</v>
      </c>
      <c r="H60" s="346">
        <v>188</v>
      </c>
    </row>
    <row r="61" spans="2:8" ht="45.75" customHeight="1" x14ac:dyDescent="0.15">
      <c r="B61" s="121"/>
      <c r="C61" s="1188" t="s">
        <v>560</v>
      </c>
      <c r="D61" s="1189"/>
      <c r="E61" s="1190"/>
      <c r="F61" s="345">
        <v>58</v>
      </c>
      <c r="G61" s="345">
        <v>54</v>
      </c>
      <c r="H61" s="346">
        <v>71</v>
      </c>
    </row>
    <row r="62" spans="2:8" ht="45.75" customHeight="1" thickBot="1" x14ac:dyDescent="0.2">
      <c r="B62" s="122"/>
      <c r="C62" s="1191" t="s">
        <v>562</v>
      </c>
      <c r="D62" s="1192"/>
      <c r="E62" s="1193"/>
      <c r="F62" s="347">
        <v>3</v>
      </c>
      <c r="G62" s="347">
        <v>50</v>
      </c>
      <c r="H62" s="348">
        <v>60</v>
      </c>
    </row>
    <row r="63" spans="2:8" ht="52.5" customHeight="1" thickBot="1" x14ac:dyDescent="0.2">
      <c r="B63" s="123"/>
      <c r="C63" s="1194" t="s">
        <v>49</v>
      </c>
      <c r="D63" s="1194"/>
      <c r="E63" s="1195"/>
      <c r="F63" s="349">
        <v>2505</v>
      </c>
      <c r="G63" s="349">
        <v>2535</v>
      </c>
      <c r="H63" s="350">
        <v>2511</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row r="71" s="1" customFormat="1" ht="13.5" hidden="1" customHeight="1" x14ac:dyDescent="0.15"/>
    <row r="72" s="1" customFormat="1" ht="13.5" hidden="1" customHeight="1" x14ac:dyDescent="0.15"/>
    <row r="73" s="1" customFormat="1" ht="13.5" hidden="1" customHeight="1" x14ac:dyDescent="0.15"/>
    <row r="74" s="1" customFormat="1" ht="13.5" hidden="1" customHeight="1" x14ac:dyDescent="0.15"/>
    <row r="75" s="1" customFormat="1" ht="13.5" hidden="1" customHeight="1" x14ac:dyDescent="0.15"/>
    <row r="76" s="1" customFormat="1" ht="13.5" hidden="1" customHeight="1" x14ac:dyDescent="0.15"/>
    <row r="77" s="1" customFormat="1" ht="13.5" hidden="1" customHeight="1" x14ac:dyDescent="0.15"/>
    <row r="78" s="1" customFormat="1" ht="13.5" hidden="1" customHeight="1" x14ac:dyDescent="0.15"/>
    <row r="79" s="1" customFormat="1" ht="13.5" hidden="1" customHeight="1" x14ac:dyDescent="0.15"/>
    <row r="80" s="1" customFormat="1" ht="13.5" hidden="1" customHeight="1" x14ac:dyDescent="0.15"/>
    <row r="81" s="1" customFormat="1" ht="13.5" hidden="1" customHeight="1" x14ac:dyDescent="0.15"/>
    <row r="82" s="1" customFormat="1" ht="13.5" hidden="1" customHeight="1" x14ac:dyDescent="0.15"/>
  </sheetData>
  <sheetProtection algorithmName="SHA-512" hashValue="YzUW+vjzrSopwKqiARZSDLrhtmRkD7N/SAmqFD4k5NB2e/wOM8KK9JX/ev2QL08fwdCdTsNMJw7egiLTcHMa3A==" saltValue="Jt9LpSN9GqQ88GOKDrrt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525</v>
      </c>
      <c r="G2" s="137"/>
      <c r="H2" s="138"/>
    </row>
    <row r="3" spans="1:8" x14ac:dyDescent="0.15">
      <c r="A3" s="134" t="s">
        <v>518</v>
      </c>
      <c r="B3" s="139"/>
      <c r="C3" s="140"/>
      <c r="D3" s="141">
        <v>41727</v>
      </c>
      <c r="E3" s="142"/>
      <c r="F3" s="143">
        <v>117234</v>
      </c>
      <c r="G3" s="144"/>
      <c r="H3" s="145"/>
    </row>
    <row r="4" spans="1:8" x14ac:dyDescent="0.15">
      <c r="A4" s="146"/>
      <c r="B4" s="147"/>
      <c r="C4" s="148"/>
      <c r="D4" s="149">
        <v>22442</v>
      </c>
      <c r="E4" s="150"/>
      <c r="F4" s="151">
        <v>59796</v>
      </c>
      <c r="G4" s="152"/>
      <c r="H4" s="153"/>
    </row>
    <row r="5" spans="1:8" x14ac:dyDescent="0.15">
      <c r="A5" s="134" t="s">
        <v>520</v>
      </c>
      <c r="B5" s="139"/>
      <c r="C5" s="140"/>
      <c r="D5" s="141">
        <v>53166</v>
      </c>
      <c r="E5" s="142"/>
      <c r="F5" s="143">
        <v>97758</v>
      </c>
      <c r="G5" s="144"/>
      <c r="H5" s="145"/>
    </row>
    <row r="6" spans="1:8" x14ac:dyDescent="0.15">
      <c r="A6" s="146"/>
      <c r="B6" s="147"/>
      <c r="C6" s="148"/>
      <c r="D6" s="149">
        <v>37038</v>
      </c>
      <c r="E6" s="150"/>
      <c r="F6" s="151">
        <v>45946</v>
      </c>
      <c r="G6" s="152"/>
      <c r="H6" s="153"/>
    </row>
    <row r="7" spans="1:8" x14ac:dyDescent="0.15">
      <c r="A7" s="134" t="s">
        <v>521</v>
      </c>
      <c r="B7" s="139"/>
      <c r="C7" s="140"/>
      <c r="D7" s="141">
        <v>37443</v>
      </c>
      <c r="E7" s="142"/>
      <c r="F7" s="143">
        <v>91338</v>
      </c>
      <c r="G7" s="144"/>
      <c r="H7" s="145"/>
    </row>
    <row r="8" spans="1:8" x14ac:dyDescent="0.15">
      <c r="A8" s="146"/>
      <c r="B8" s="147"/>
      <c r="C8" s="148"/>
      <c r="D8" s="149">
        <v>25347</v>
      </c>
      <c r="E8" s="150"/>
      <c r="F8" s="151">
        <v>43989</v>
      </c>
      <c r="G8" s="152"/>
      <c r="H8" s="153"/>
    </row>
    <row r="9" spans="1:8" x14ac:dyDescent="0.15">
      <c r="A9" s="134" t="s">
        <v>522</v>
      </c>
      <c r="B9" s="139"/>
      <c r="C9" s="140"/>
      <c r="D9" s="141">
        <v>162730</v>
      </c>
      <c r="E9" s="142"/>
      <c r="F9" s="143">
        <v>103975</v>
      </c>
      <c r="G9" s="144"/>
      <c r="H9" s="145"/>
    </row>
    <row r="10" spans="1:8" x14ac:dyDescent="0.15">
      <c r="A10" s="146"/>
      <c r="B10" s="147"/>
      <c r="C10" s="148"/>
      <c r="D10" s="149">
        <v>142248</v>
      </c>
      <c r="E10" s="150"/>
      <c r="F10" s="151">
        <v>52698</v>
      </c>
      <c r="G10" s="152"/>
      <c r="H10" s="153"/>
    </row>
    <row r="11" spans="1:8" x14ac:dyDescent="0.15">
      <c r="A11" s="134" t="s">
        <v>523</v>
      </c>
      <c r="B11" s="139"/>
      <c r="C11" s="140"/>
      <c r="D11" s="141">
        <v>137081</v>
      </c>
      <c r="E11" s="142"/>
      <c r="F11" s="143">
        <v>112678</v>
      </c>
      <c r="G11" s="144"/>
      <c r="H11" s="145"/>
    </row>
    <row r="12" spans="1:8" x14ac:dyDescent="0.15">
      <c r="A12" s="146"/>
      <c r="B12" s="147"/>
      <c r="C12" s="154"/>
      <c r="D12" s="149">
        <v>105976</v>
      </c>
      <c r="E12" s="150"/>
      <c r="F12" s="151">
        <v>55165</v>
      </c>
      <c r="G12" s="152"/>
      <c r="H12" s="153"/>
    </row>
    <row r="13" spans="1:8" x14ac:dyDescent="0.15">
      <c r="A13" s="134"/>
      <c r="B13" s="139"/>
      <c r="C13" s="140"/>
      <c r="D13" s="141">
        <v>86429</v>
      </c>
      <c r="E13" s="142"/>
      <c r="F13" s="143">
        <v>104597</v>
      </c>
      <c r="G13" s="155"/>
      <c r="H13" s="145"/>
    </row>
    <row r="14" spans="1:8" x14ac:dyDescent="0.15">
      <c r="A14" s="146"/>
      <c r="B14" s="147"/>
      <c r="C14" s="148"/>
      <c r="D14" s="149">
        <v>66610</v>
      </c>
      <c r="E14" s="150"/>
      <c r="F14" s="151">
        <v>51519</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3.58</v>
      </c>
      <c r="C19" s="156">
        <f>ROUND(VALUE(SUBSTITUTE(実質収支比率等に係る経年分析!G$48,"▲","-")),2)</f>
        <v>9.11</v>
      </c>
      <c r="D19" s="156">
        <f>ROUND(VALUE(SUBSTITUTE(実質収支比率等に係る経年分析!H$48,"▲","-")),2)</f>
        <v>4.18</v>
      </c>
      <c r="E19" s="156">
        <f>ROUND(VALUE(SUBSTITUTE(実質収支比率等に係る経年分析!I$48,"▲","-")),2)</f>
        <v>2.4</v>
      </c>
      <c r="F19" s="156">
        <f>ROUND(VALUE(SUBSTITUTE(実質収支比率等に係る経年分析!J$48,"▲","-")),2)</f>
        <v>2.63</v>
      </c>
    </row>
    <row r="20" spans="1:11" x14ac:dyDescent="0.15">
      <c r="A20" s="156" t="s">
        <v>53</v>
      </c>
      <c r="B20" s="156">
        <f>ROUND(VALUE(SUBSTITUTE(実質収支比率等に係る経年分析!F$47,"▲","-")),2)</f>
        <v>18.100000000000001</v>
      </c>
      <c r="C20" s="156">
        <f>ROUND(VALUE(SUBSTITUTE(実質収支比率等に係る経年分析!G$47,"▲","-")),2)</f>
        <v>18.41</v>
      </c>
      <c r="D20" s="156">
        <f>ROUND(VALUE(SUBSTITUTE(実質収支比率等に係る経年分析!H$47,"▲","-")),2)</f>
        <v>23.87</v>
      </c>
      <c r="E20" s="156">
        <f>ROUND(VALUE(SUBSTITUTE(実質収支比率等に係る経年分析!I$47,"▲","-")),2)</f>
        <v>26.02</v>
      </c>
      <c r="F20" s="156">
        <f>ROUND(VALUE(SUBSTITUTE(実質収支比率等に係る経年分析!J$47,"▲","-")),2)</f>
        <v>26.36</v>
      </c>
    </row>
    <row r="21" spans="1:11" x14ac:dyDescent="0.15">
      <c r="A21" s="156" t="s">
        <v>54</v>
      </c>
      <c r="B21" s="156">
        <f>IF(ISNUMBER(VALUE(SUBSTITUTE(実質収支比率等に係る経年分析!F$49,"▲","-"))),ROUND(VALUE(SUBSTITUTE(実質収支比率等に係る経年分析!F$49,"▲","-")),2),NA())</f>
        <v>3.51</v>
      </c>
      <c r="C21" s="156">
        <f>IF(ISNUMBER(VALUE(SUBSTITUTE(実質収支比率等に係る経年分析!G$49,"▲","-"))),ROUND(VALUE(SUBSTITUTE(実質収支比率等に係る経年分析!G$49,"▲","-")),2),NA())</f>
        <v>7.45</v>
      </c>
      <c r="D21" s="156">
        <f>IF(ISNUMBER(VALUE(SUBSTITUTE(実質収支比率等に係る経年分析!H$49,"▲","-"))),ROUND(VALUE(SUBSTITUTE(実質収支比率等に係る経年分析!H$49,"▲","-")),2),NA())</f>
        <v>-0.04</v>
      </c>
      <c r="E21" s="156">
        <f>IF(ISNUMBER(VALUE(SUBSTITUTE(実質収支比率等に係る経年分析!I$49,"▲","-"))),ROUND(VALUE(SUBSTITUTE(実質収支比率等に係る経年分析!I$49,"▲","-")),2),NA())</f>
        <v>0.31</v>
      </c>
      <c r="F21" s="156">
        <f>IF(ISNUMBER(VALUE(SUBSTITUTE(実質収支比率等に係る経年分析!J$49,"▲","-"))),ROUND(VALUE(SUBSTITUTE(実質収支比率等に係る経年分析!J$49,"▲","-")),2),NA())</f>
        <v>2.0699999999999998</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0.03</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0.02</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15">
      <c r="A31" s="157" t="str">
        <f>IF(連結実質赤字比率に係る赤字・黒字の構成分析!C$39="",NA(),連結実質赤字比率に係る赤字・黒字の構成分析!C$39)</f>
        <v>下水道事業特別会計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15">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7.0000000000000007E-2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7.0000000000000007E-2</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v>
      </c>
    </row>
    <row r="33" spans="1:16" x14ac:dyDescent="0.15">
      <c r="A33" s="157" t="str">
        <f>IF(連結実質赤字比率に係る赤字・黒字の構成分析!C$37="",NA(),連結実質赤字比率に係る赤字・黒字の構成分析!C$37)</f>
        <v>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1.78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1.86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1.99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1.24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1.77</v>
      </c>
    </row>
    <row r="34" spans="1:16" x14ac:dyDescent="0.15">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1.1000000000000001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1.98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2.52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2.08</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3.58</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9.1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4.17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2.63</v>
      </c>
    </row>
    <row r="36" spans="1:16" x14ac:dyDescent="0.15">
      <c r="A36" s="157" t="str">
        <f>IF(連結実質赤字比率に係る赤字・黒字の構成分析!C$34="",NA(),連結実質赤字比率に係る赤字・黒字の構成分析!C$34)</f>
        <v>水道事業特別会計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6.93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6.81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6.52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5.69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5.27</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544</v>
      </c>
      <c r="E42" s="158"/>
      <c r="F42" s="158"/>
      <c r="G42" s="158">
        <f>'実質公債費比率（分子）の構造'!L$52</f>
        <v>569</v>
      </c>
      <c r="H42" s="158"/>
      <c r="I42" s="158"/>
      <c r="J42" s="158">
        <f>'実質公債費比率（分子）の構造'!M$52</f>
        <v>592</v>
      </c>
      <c r="K42" s="158"/>
      <c r="L42" s="158"/>
      <c r="M42" s="158">
        <f>'実質公債費比率（分子）の構造'!N$52</f>
        <v>560</v>
      </c>
      <c r="N42" s="158"/>
      <c r="O42" s="158"/>
      <c r="P42" s="158">
        <f>'実質公債費比率（分子）の構造'!O$52</f>
        <v>606</v>
      </c>
    </row>
    <row r="43" spans="1:16" x14ac:dyDescent="0.15">
      <c r="A43" s="158" t="s">
        <v>16</v>
      </c>
      <c r="B43" s="158">
        <f>'実質公債費比率（分子）の構造'!K$51</f>
        <v>0</v>
      </c>
      <c r="C43" s="158"/>
      <c r="D43" s="158"/>
      <c r="E43" s="158">
        <f>'実質公債費比率（分子）の構造'!L$51</f>
        <v>0</v>
      </c>
      <c r="F43" s="158"/>
      <c r="G43" s="158"/>
      <c r="H43" s="158" t="str">
        <f>'実質公債費比率（分子）の構造'!M$51</f>
        <v>-</v>
      </c>
      <c r="I43" s="158"/>
      <c r="J43" s="158"/>
      <c r="K43" s="158">
        <f>'実質公債費比率（分子）の構造'!N$51</f>
        <v>0</v>
      </c>
      <c r="L43" s="158"/>
      <c r="M43" s="158"/>
      <c r="N43" s="158">
        <f>'実質公債費比率（分子）の構造'!O$51</f>
        <v>0</v>
      </c>
      <c r="O43" s="158"/>
      <c r="P43" s="158"/>
    </row>
    <row r="44" spans="1:16" x14ac:dyDescent="0.15">
      <c r="A44" s="158" t="s">
        <v>62</v>
      </c>
      <c r="B44" s="158">
        <f>'実質公債費比率（分子）の構造'!K$50</f>
        <v>15</v>
      </c>
      <c r="C44" s="158"/>
      <c r="D44" s="158"/>
      <c r="E44" s="158">
        <f>'実質公債費比率（分子）の構造'!L$50</f>
        <v>15</v>
      </c>
      <c r="F44" s="158"/>
      <c r="G44" s="158"/>
      <c r="H44" s="158">
        <f>'実質公債費比率（分子）の構造'!M$50</f>
        <v>15</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119</v>
      </c>
      <c r="C45" s="158"/>
      <c r="D45" s="158"/>
      <c r="E45" s="158">
        <f>'実質公債費比率（分子）の構造'!L$49</f>
        <v>89</v>
      </c>
      <c r="F45" s="158"/>
      <c r="G45" s="158"/>
      <c r="H45" s="158">
        <f>'実質公債費比率（分子）の構造'!M$49</f>
        <v>64</v>
      </c>
      <c r="I45" s="158"/>
      <c r="J45" s="158"/>
      <c r="K45" s="158">
        <f>'実質公債費比率（分子）の構造'!N$49</f>
        <v>23</v>
      </c>
      <c r="L45" s="158"/>
      <c r="M45" s="158"/>
      <c r="N45" s="158">
        <f>'実質公債費比率（分子）の構造'!O$49</f>
        <v>32</v>
      </c>
      <c r="O45" s="158"/>
      <c r="P45" s="158"/>
    </row>
    <row r="46" spans="1:16" x14ac:dyDescent="0.15">
      <c r="A46" s="158" t="s">
        <v>64</v>
      </c>
      <c r="B46" s="158">
        <f>'実質公債費比率（分子）の構造'!K$48</f>
        <v>24</v>
      </c>
      <c r="C46" s="158"/>
      <c r="D46" s="158"/>
      <c r="E46" s="158">
        <f>'実質公債費比率（分子）の構造'!L$48</f>
        <v>29</v>
      </c>
      <c r="F46" s="158"/>
      <c r="G46" s="158"/>
      <c r="H46" s="158">
        <f>'実質公債費比率（分子）の構造'!M$48</f>
        <v>29</v>
      </c>
      <c r="I46" s="158"/>
      <c r="J46" s="158"/>
      <c r="K46" s="158">
        <f>'実質公債費比率（分子）の構造'!N$48</f>
        <v>29</v>
      </c>
      <c r="L46" s="158"/>
      <c r="M46" s="158"/>
      <c r="N46" s="158">
        <f>'実質公債費比率（分子）の構造'!O$48</f>
        <v>39</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652</v>
      </c>
      <c r="C49" s="158"/>
      <c r="D49" s="158"/>
      <c r="E49" s="158">
        <f>'実質公債費比率（分子）の構造'!L$45</f>
        <v>699</v>
      </c>
      <c r="F49" s="158"/>
      <c r="G49" s="158"/>
      <c r="H49" s="158">
        <f>'実質公債費比率（分子）の構造'!M$45</f>
        <v>752</v>
      </c>
      <c r="I49" s="158"/>
      <c r="J49" s="158"/>
      <c r="K49" s="158">
        <f>'実質公債費比率（分子）の構造'!N$45</f>
        <v>747</v>
      </c>
      <c r="L49" s="158"/>
      <c r="M49" s="158"/>
      <c r="N49" s="158">
        <f>'実質公債費比率（分子）の構造'!O$45</f>
        <v>742</v>
      </c>
      <c r="O49" s="158"/>
      <c r="P49" s="158"/>
    </row>
    <row r="50" spans="1:16" x14ac:dyDescent="0.15">
      <c r="A50" s="158" t="s">
        <v>67</v>
      </c>
      <c r="B50" s="158" t="e">
        <f>NA()</f>
        <v>#N/A</v>
      </c>
      <c r="C50" s="158">
        <f>IF(ISNUMBER('実質公債費比率（分子）の構造'!K$53),'実質公債費比率（分子）の構造'!K$53,NA())</f>
        <v>266</v>
      </c>
      <c r="D50" s="158" t="e">
        <f>NA()</f>
        <v>#N/A</v>
      </c>
      <c r="E50" s="158" t="e">
        <f>NA()</f>
        <v>#N/A</v>
      </c>
      <c r="F50" s="158">
        <f>IF(ISNUMBER('実質公債費比率（分子）の構造'!L$53),'実質公債費比率（分子）の構造'!L$53,NA())</f>
        <v>263</v>
      </c>
      <c r="G50" s="158" t="e">
        <f>NA()</f>
        <v>#N/A</v>
      </c>
      <c r="H50" s="158" t="e">
        <f>NA()</f>
        <v>#N/A</v>
      </c>
      <c r="I50" s="158">
        <f>IF(ISNUMBER('実質公債費比率（分子）の構造'!M$53),'実質公債費比率（分子）の構造'!M$53,NA())</f>
        <v>268</v>
      </c>
      <c r="J50" s="158" t="e">
        <f>NA()</f>
        <v>#N/A</v>
      </c>
      <c r="K50" s="158" t="e">
        <f>NA()</f>
        <v>#N/A</v>
      </c>
      <c r="L50" s="158">
        <f>IF(ISNUMBER('実質公債費比率（分子）の構造'!N$53),'実質公債費比率（分子）の構造'!N$53,NA())</f>
        <v>239</v>
      </c>
      <c r="M50" s="158" t="e">
        <f>NA()</f>
        <v>#N/A</v>
      </c>
      <c r="N50" s="158" t="e">
        <f>NA()</f>
        <v>#N/A</v>
      </c>
      <c r="O50" s="158">
        <f>IF(ISNUMBER('実質公債費比率（分子）の構造'!O$53),'実質公債費比率（分子）の構造'!O$53,NA())</f>
        <v>207</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5216</v>
      </c>
      <c r="E56" s="157"/>
      <c r="F56" s="157"/>
      <c r="G56" s="157">
        <f>'将来負担比率（分子）の構造'!J$52</f>
        <v>4916</v>
      </c>
      <c r="H56" s="157"/>
      <c r="I56" s="157"/>
      <c r="J56" s="157">
        <f>'将来負担比率（分子）の構造'!K$52</f>
        <v>4603</v>
      </c>
      <c r="K56" s="157"/>
      <c r="L56" s="157"/>
      <c r="M56" s="157">
        <f>'将来負担比率（分子）の構造'!L$52</f>
        <v>4814</v>
      </c>
      <c r="N56" s="157"/>
      <c r="O56" s="157"/>
      <c r="P56" s="157">
        <f>'将来負担比率（分子）の構造'!M$52</f>
        <v>5004</v>
      </c>
    </row>
    <row r="57" spans="1:16" x14ac:dyDescent="0.15">
      <c r="A57" s="157" t="s">
        <v>42</v>
      </c>
      <c r="B57" s="157"/>
      <c r="C57" s="157"/>
      <c r="D57" s="157" t="str">
        <f>'将来負担比率（分子）の構造'!I$51</f>
        <v>-</v>
      </c>
      <c r="E57" s="157"/>
      <c r="F57" s="157"/>
      <c r="G57" s="157" t="str">
        <f>'将来負担比率（分子）の構造'!J$51</f>
        <v>-</v>
      </c>
      <c r="H57" s="157"/>
      <c r="I57" s="157"/>
      <c r="J57" s="157">
        <f>'将来負担比率（分子）の構造'!K$51</f>
        <v>15</v>
      </c>
      <c r="K57" s="157"/>
      <c r="L57" s="157"/>
      <c r="M57" s="157">
        <f>'将来負担比率（分子）の構造'!L$51</f>
        <v>13</v>
      </c>
      <c r="N57" s="157"/>
      <c r="O57" s="157"/>
      <c r="P57" s="157">
        <f>'将来負担比率（分子）の構造'!M$51</f>
        <v>11</v>
      </c>
    </row>
    <row r="58" spans="1:16" x14ac:dyDescent="0.15">
      <c r="A58" s="157" t="s">
        <v>41</v>
      </c>
      <c r="B58" s="157"/>
      <c r="C58" s="157"/>
      <c r="D58" s="157">
        <f>'将来負担比率（分子）の構造'!I$50</f>
        <v>1668</v>
      </c>
      <c r="E58" s="157"/>
      <c r="F58" s="157"/>
      <c r="G58" s="157">
        <f>'将来負担比率（分子）の構造'!J$50</f>
        <v>2029</v>
      </c>
      <c r="H58" s="157"/>
      <c r="I58" s="157"/>
      <c r="J58" s="157">
        <f>'将来負担比率（分子）の構造'!K$50</f>
        <v>2675</v>
      </c>
      <c r="K58" s="157"/>
      <c r="L58" s="157"/>
      <c r="M58" s="157">
        <f>'将来負担比率（分子）の構造'!L$50</f>
        <v>2734</v>
      </c>
      <c r="N58" s="157"/>
      <c r="O58" s="157"/>
      <c r="P58" s="157">
        <f>'将来負担比率（分子）の構造'!M$50</f>
        <v>2775</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1003</v>
      </c>
      <c r="C62" s="157"/>
      <c r="D62" s="157"/>
      <c r="E62" s="157">
        <f>'将来負担比率（分子）の構造'!J$45</f>
        <v>986</v>
      </c>
      <c r="F62" s="157"/>
      <c r="G62" s="157"/>
      <c r="H62" s="157">
        <f>'将来負担比率（分子）の構造'!K$45</f>
        <v>930</v>
      </c>
      <c r="I62" s="157"/>
      <c r="J62" s="157"/>
      <c r="K62" s="157">
        <f>'将来負担比率（分子）の構造'!L$45</f>
        <v>961</v>
      </c>
      <c r="L62" s="157"/>
      <c r="M62" s="157"/>
      <c r="N62" s="157">
        <f>'将来負担比率（分子）の構造'!M$45</f>
        <v>949</v>
      </c>
      <c r="O62" s="157"/>
      <c r="P62" s="157"/>
    </row>
    <row r="63" spans="1:16" x14ac:dyDescent="0.15">
      <c r="A63" s="157" t="s">
        <v>34</v>
      </c>
      <c r="B63" s="157">
        <f>'将来負担比率（分子）の構造'!I$44</f>
        <v>271</v>
      </c>
      <c r="C63" s="157"/>
      <c r="D63" s="157"/>
      <c r="E63" s="157">
        <f>'将来負担比率（分子）の構造'!J$44</f>
        <v>185</v>
      </c>
      <c r="F63" s="157"/>
      <c r="G63" s="157"/>
      <c r="H63" s="157">
        <f>'将来負担比率（分子）の構造'!K$44</f>
        <v>166</v>
      </c>
      <c r="I63" s="157"/>
      <c r="J63" s="157"/>
      <c r="K63" s="157">
        <f>'将来負担比率（分子）の構造'!L$44</f>
        <v>201</v>
      </c>
      <c r="L63" s="157"/>
      <c r="M63" s="157"/>
      <c r="N63" s="157">
        <f>'将来負担比率（分子）の構造'!M$44</f>
        <v>349</v>
      </c>
      <c r="O63" s="157"/>
      <c r="P63" s="157"/>
    </row>
    <row r="64" spans="1:16" x14ac:dyDescent="0.15">
      <c r="A64" s="157" t="s">
        <v>33</v>
      </c>
      <c r="B64" s="157">
        <f>'将来負担比率（分子）の構造'!I$43</f>
        <v>284</v>
      </c>
      <c r="C64" s="157"/>
      <c r="D64" s="157"/>
      <c r="E64" s="157">
        <f>'将来負担比率（分子）の構造'!J$43</f>
        <v>259</v>
      </c>
      <c r="F64" s="157"/>
      <c r="G64" s="157"/>
      <c r="H64" s="157">
        <f>'将来負担比率（分子）の構造'!K$43</f>
        <v>250</v>
      </c>
      <c r="I64" s="157"/>
      <c r="J64" s="157"/>
      <c r="K64" s="157">
        <f>'将来負担比率（分子）の構造'!L$43</f>
        <v>230</v>
      </c>
      <c r="L64" s="157"/>
      <c r="M64" s="157"/>
      <c r="N64" s="157">
        <f>'将来負担比率（分子）の構造'!M$43</f>
        <v>229</v>
      </c>
      <c r="O64" s="157"/>
      <c r="P64" s="157"/>
    </row>
    <row r="65" spans="1:16" x14ac:dyDescent="0.15">
      <c r="A65" s="157" t="s">
        <v>32</v>
      </c>
      <c r="B65" s="157">
        <f>'将来負担比率（分子）の構造'!I$42</f>
        <v>27</v>
      </c>
      <c r="C65" s="157"/>
      <c r="D65" s="157"/>
      <c r="E65" s="157">
        <f>'将来負担比率（分子）の構造'!J$42</f>
        <v>15</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6050</v>
      </c>
      <c r="C66" s="157"/>
      <c r="D66" s="157"/>
      <c r="E66" s="157">
        <f>'将来負担比率（分子）の構造'!J$41</f>
        <v>5830</v>
      </c>
      <c r="F66" s="157"/>
      <c r="G66" s="157"/>
      <c r="H66" s="157">
        <f>'将来負担比率（分子）の構造'!K$41</f>
        <v>5451</v>
      </c>
      <c r="I66" s="157"/>
      <c r="J66" s="157"/>
      <c r="K66" s="157">
        <f>'将来負担比率（分子）の構造'!L$41</f>
        <v>6194</v>
      </c>
      <c r="L66" s="157"/>
      <c r="M66" s="157"/>
      <c r="N66" s="157">
        <f>'将来負担比率（分子）の構造'!M$41</f>
        <v>6702</v>
      </c>
      <c r="O66" s="157"/>
      <c r="P66" s="157"/>
    </row>
    <row r="67" spans="1:16" x14ac:dyDescent="0.15">
      <c r="A67" s="157" t="s">
        <v>71</v>
      </c>
      <c r="B67" s="157" t="e">
        <f>NA()</f>
        <v>#N/A</v>
      </c>
      <c r="C67" s="157">
        <f>IF(ISNUMBER('将来負担比率（分子）の構造'!I$53), IF('将来負担比率（分子）の構造'!I$53 &lt; 0, 0, '将来負担比率（分子）の構造'!I$53), NA())</f>
        <v>751</v>
      </c>
      <c r="D67" s="157" t="e">
        <f>NA()</f>
        <v>#N/A</v>
      </c>
      <c r="E67" s="157" t="e">
        <f>NA()</f>
        <v>#N/A</v>
      </c>
      <c r="F67" s="157">
        <f>IF(ISNUMBER('将来負担比率（分子）の構造'!J$53), IF('将来負担比率（分子）の構造'!J$53 &lt; 0, 0, '将来負担比率（分子）の構造'!J$53), NA())</f>
        <v>328</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25</v>
      </c>
      <c r="M67" s="157" t="e">
        <f>NA()</f>
        <v>#N/A</v>
      </c>
      <c r="N67" s="157" t="e">
        <f>NA()</f>
        <v>#N/A</v>
      </c>
      <c r="O67" s="157">
        <f>IF(ISNUMBER('将来負担比率（分子）の構造'!M$53), IF('将来負担比率（分子）の構造'!M$53 &lt; 0, 0, '将来負担比率（分子）の構造'!M$53), NA())</f>
        <v>439</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1008</v>
      </c>
      <c r="C72" s="161">
        <f>基金残高に係る経年分析!G55</f>
        <v>1097</v>
      </c>
      <c r="D72" s="161">
        <f>基金残高に係る経年分析!H55</f>
        <v>1148</v>
      </c>
    </row>
    <row r="73" spans="1:16" x14ac:dyDescent="0.15">
      <c r="A73" s="160" t="s">
        <v>74</v>
      </c>
      <c r="B73" s="161">
        <f>基金残高に係る経年分析!F56</f>
        <v>54</v>
      </c>
      <c r="C73" s="161">
        <f>基金残高に係る経年分析!G56</f>
        <v>78</v>
      </c>
      <c r="D73" s="161">
        <f>基金残高に係る経年分析!H56</f>
        <v>66</v>
      </c>
    </row>
    <row r="74" spans="1:16" x14ac:dyDescent="0.15">
      <c r="A74" s="160" t="s">
        <v>75</v>
      </c>
      <c r="B74" s="161">
        <f>基金残高に係る経年分析!F57</f>
        <v>1443</v>
      </c>
      <c r="C74" s="161">
        <f>基金残高に係る経年分析!G57</f>
        <v>1360</v>
      </c>
      <c r="D74" s="161">
        <f>基金残高に係る経年分析!H57</f>
        <v>1298</v>
      </c>
    </row>
  </sheetData>
  <sheetProtection algorithmName="SHA-512" hashValue="P3G9YwsJVB533W33TI2duzCd6DqTuaZJx3BzZ7cyOSH4fJe5GPp8OCAiJ50u1osqxXAsNWd2jL3wglAk48JrIg==" saltValue="7+rFGMWlVbcgu4WN4dVnp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15">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216</v>
      </c>
      <c r="C5" s="597"/>
      <c r="D5" s="597"/>
      <c r="E5" s="597"/>
      <c r="F5" s="597"/>
      <c r="G5" s="597"/>
      <c r="H5" s="597"/>
      <c r="I5" s="597"/>
      <c r="J5" s="597"/>
      <c r="K5" s="597"/>
      <c r="L5" s="597"/>
      <c r="M5" s="597"/>
      <c r="N5" s="597"/>
      <c r="O5" s="597"/>
      <c r="P5" s="597"/>
      <c r="Q5" s="598"/>
      <c r="R5" s="599">
        <v>1413550</v>
      </c>
      <c r="S5" s="600"/>
      <c r="T5" s="600"/>
      <c r="U5" s="600"/>
      <c r="V5" s="600"/>
      <c r="W5" s="600"/>
      <c r="X5" s="600"/>
      <c r="Y5" s="601"/>
      <c r="Z5" s="602">
        <v>16.100000000000001</v>
      </c>
      <c r="AA5" s="602"/>
      <c r="AB5" s="602"/>
      <c r="AC5" s="602"/>
      <c r="AD5" s="603">
        <v>1413550</v>
      </c>
      <c r="AE5" s="603"/>
      <c r="AF5" s="603"/>
      <c r="AG5" s="603"/>
      <c r="AH5" s="603"/>
      <c r="AI5" s="603"/>
      <c r="AJ5" s="603"/>
      <c r="AK5" s="603"/>
      <c r="AL5" s="604">
        <v>32.5</v>
      </c>
      <c r="AM5" s="605"/>
      <c r="AN5" s="605"/>
      <c r="AO5" s="606"/>
      <c r="AP5" s="596" t="s">
        <v>217</v>
      </c>
      <c r="AQ5" s="597"/>
      <c r="AR5" s="597"/>
      <c r="AS5" s="597"/>
      <c r="AT5" s="597"/>
      <c r="AU5" s="597"/>
      <c r="AV5" s="597"/>
      <c r="AW5" s="597"/>
      <c r="AX5" s="597"/>
      <c r="AY5" s="597"/>
      <c r="AZ5" s="597"/>
      <c r="BA5" s="597"/>
      <c r="BB5" s="597"/>
      <c r="BC5" s="597"/>
      <c r="BD5" s="597"/>
      <c r="BE5" s="597"/>
      <c r="BF5" s="598"/>
      <c r="BG5" s="610">
        <v>1408282</v>
      </c>
      <c r="BH5" s="611"/>
      <c r="BI5" s="611"/>
      <c r="BJ5" s="611"/>
      <c r="BK5" s="611"/>
      <c r="BL5" s="611"/>
      <c r="BM5" s="611"/>
      <c r="BN5" s="612"/>
      <c r="BO5" s="613">
        <v>99.6</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15">
      <c r="B6" s="607" t="s">
        <v>221</v>
      </c>
      <c r="C6" s="608"/>
      <c r="D6" s="608"/>
      <c r="E6" s="608"/>
      <c r="F6" s="608"/>
      <c r="G6" s="608"/>
      <c r="H6" s="608"/>
      <c r="I6" s="608"/>
      <c r="J6" s="608"/>
      <c r="K6" s="608"/>
      <c r="L6" s="608"/>
      <c r="M6" s="608"/>
      <c r="N6" s="608"/>
      <c r="O6" s="608"/>
      <c r="P6" s="608"/>
      <c r="Q6" s="609"/>
      <c r="R6" s="610">
        <v>63172</v>
      </c>
      <c r="S6" s="611"/>
      <c r="T6" s="611"/>
      <c r="U6" s="611"/>
      <c r="V6" s="611"/>
      <c r="W6" s="611"/>
      <c r="X6" s="611"/>
      <c r="Y6" s="612"/>
      <c r="Z6" s="613">
        <v>0.7</v>
      </c>
      <c r="AA6" s="613"/>
      <c r="AB6" s="613"/>
      <c r="AC6" s="613"/>
      <c r="AD6" s="614">
        <v>63172</v>
      </c>
      <c r="AE6" s="614"/>
      <c r="AF6" s="614"/>
      <c r="AG6" s="614"/>
      <c r="AH6" s="614"/>
      <c r="AI6" s="614"/>
      <c r="AJ6" s="614"/>
      <c r="AK6" s="614"/>
      <c r="AL6" s="615">
        <v>1.5</v>
      </c>
      <c r="AM6" s="616"/>
      <c r="AN6" s="616"/>
      <c r="AO6" s="617"/>
      <c r="AP6" s="607" t="s">
        <v>222</v>
      </c>
      <c r="AQ6" s="608"/>
      <c r="AR6" s="608"/>
      <c r="AS6" s="608"/>
      <c r="AT6" s="608"/>
      <c r="AU6" s="608"/>
      <c r="AV6" s="608"/>
      <c r="AW6" s="608"/>
      <c r="AX6" s="608"/>
      <c r="AY6" s="608"/>
      <c r="AZ6" s="608"/>
      <c r="BA6" s="608"/>
      <c r="BB6" s="608"/>
      <c r="BC6" s="608"/>
      <c r="BD6" s="608"/>
      <c r="BE6" s="608"/>
      <c r="BF6" s="609"/>
      <c r="BG6" s="610">
        <v>1408282</v>
      </c>
      <c r="BH6" s="611"/>
      <c r="BI6" s="611"/>
      <c r="BJ6" s="611"/>
      <c r="BK6" s="611"/>
      <c r="BL6" s="611"/>
      <c r="BM6" s="611"/>
      <c r="BN6" s="612"/>
      <c r="BO6" s="613">
        <v>99.6</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76050</v>
      </c>
      <c r="CS6" s="611"/>
      <c r="CT6" s="611"/>
      <c r="CU6" s="611"/>
      <c r="CV6" s="611"/>
      <c r="CW6" s="611"/>
      <c r="CX6" s="611"/>
      <c r="CY6" s="612"/>
      <c r="CZ6" s="604">
        <v>0.9</v>
      </c>
      <c r="DA6" s="605"/>
      <c r="DB6" s="605"/>
      <c r="DC6" s="621"/>
      <c r="DD6" s="619" t="s">
        <v>122</v>
      </c>
      <c r="DE6" s="611"/>
      <c r="DF6" s="611"/>
      <c r="DG6" s="611"/>
      <c r="DH6" s="611"/>
      <c r="DI6" s="611"/>
      <c r="DJ6" s="611"/>
      <c r="DK6" s="611"/>
      <c r="DL6" s="611"/>
      <c r="DM6" s="611"/>
      <c r="DN6" s="611"/>
      <c r="DO6" s="611"/>
      <c r="DP6" s="612"/>
      <c r="DQ6" s="619">
        <v>76050</v>
      </c>
      <c r="DR6" s="611"/>
      <c r="DS6" s="611"/>
      <c r="DT6" s="611"/>
      <c r="DU6" s="611"/>
      <c r="DV6" s="611"/>
      <c r="DW6" s="611"/>
      <c r="DX6" s="611"/>
      <c r="DY6" s="611"/>
      <c r="DZ6" s="611"/>
      <c r="EA6" s="611"/>
      <c r="EB6" s="611"/>
      <c r="EC6" s="620"/>
    </row>
    <row r="7" spans="2:143" ht="11.25" customHeight="1" x14ac:dyDescent="0.15">
      <c r="B7" s="607" t="s">
        <v>224</v>
      </c>
      <c r="C7" s="608"/>
      <c r="D7" s="608"/>
      <c r="E7" s="608"/>
      <c r="F7" s="608"/>
      <c r="G7" s="608"/>
      <c r="H7" s="608"/>
      <c r="I7" s="608"/>
      <c r="J7" s="608"/>
      <c r="K7" s="608"/>
      <c r="L7" s="608"/>
      <c r="M7" s="608"/>
      <c r="N7" s="608"/>
      <c r="O7" s="608"/>
      <c r="P7" s="608"/>
      <c r="Q7" s="609"/>
      <c r="R7" s="610">
        <v>603</v>
      </c>
      <c r="S7" s="611"/>
      <c r="T7" s="611"/>
      <c r="U7" s="611"/>
      <c r="V7" s="611"/>
      <c r="W7" s="611"/>
      <c r="X7" s="611"/>
      <c r="Y7" s="612"/>
      <c r="Z7" s="613">
        <v>0</v>
      </c>
      <c r="AA7" s="613"/>
      <c r="AB7" s="613"/>
      <c r="AC7" s="613"/>
      <c r="AD7" s="614">
        <v>603</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540276</v>
      </c>
      <c r="BH7" s="611"/>
      <c r="BI7" s="611"/>
      <c r="BJ7" s="611"/>
      <c r="BK7" s="611"/>
      <c r="BL7" s="611"/>
      <c r="BM7" s="611"/>
      <c r="BN7" s="612"/>
      <c r="BO7" s="613">
        <v>38.200000000000003</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1971094</v>
      </c>
      <c r="CS7" s="611"/>
      <c r="CT7" s="611"/>
      <c r="CU7" s="611"/>
      <c r="CV7" s="611"/>
      <c r="CW7" s="611"/>
      <c r="CX7" s="611"/>
      <c r="CY7" s="612"/>
      <c r="CZ7" s="613">
        <v>22.9</v>
      </c>
      <c r="DA7" s="613"/>
      <c r="DB7" s="613"/>
      <c r="DC7" s="613"/>
      <c r="DD7" s="619">
        <v>883852</v>
      </c>
      <c r="DE7" s="611"/>
      <c r="DF7" s="611"/>
      <c r="DG7" s="611"/>
      <c r="DH7" s="611"/>
      <c r="DI7" s="611"/>
      <c r="DJ7" s="611"/>
      <c r="DK7" s="611"/>
      <c r="DL7" s="611"/>
      <c r="DM7" s="611"/>
      <c r="DN7" s="611"/>
      <c r="DO7" s="611"/>
      <c r="DP7" s="612"/>
      <c r="DQ7" s="619">
        <v>963063</v>
      </c>
      <c r="DR7" s="611"/>
      <c r="DS7" s="611"/>
      <c r="DT7" s="611"/>
      <c r="DU7" s="611"/>
      <c r="DV7" s="611"/>
      <c r="DW7" s="611"/>
      <c r="DX7" s="611"/>
      <c r="DY7" s="611"/>
      <c r="DZ7" s="611"/>
      <c r="EA7" s="611"/>
      <c r="EB7" s="611"/>
      <c r="EC7" s="620"/>
    </row>
    <row r="8" spans="2:143" ht="11.25" customHeight="1" x14ac:dyDescent="0.15">
      <c r="B8" s="607" t="s">
        <v>227</v>
      </c>
      <c r="C8" s="608"/>
      <c r="D8" s="608"/>
      <c r="E8" s="608"/>
      <c r="F8" s="608"/>
      <c r="G8" s="608"/>
      <c r="H8" s="608"/>
      <c r="I8" s="608"/>
      <c r="J8" s="608"/>
      <c r="K8" s="608"/>
      <c r="L8" s="608"/>
      <c r="M8" s="608"/>
      <c r="N8" s="608"/>
      <c r="O8" s="608"/>
      <c r="P8" s="608"/>
      <c r="Q8" s="609"/>
      <c r="R8" s="610">
        <v>5344</v>
      </c>
      <c r="S8" s="611"/>
      <c r="T8" s="611"/>
      <c r="U8" s="611"/>
      <c r="V8" s="611"/>
      <c r="W8" s="611"/>
      <c r="X8" s="611"/>
      <c r="Y8" s="612"/>
      <c r="Z8" s="613">
        <v>0.1</v>
      </c>
      <c r="AA8" s="613"/>
      <c r="AB8" s="613"/>
      <c r="AC8" s="613"/>
      <c r="AD8" s="614">
        <v>5344</v>
      </c>
      <c r="AE8" s="614"/>
      <c r="AF8" s="614"/>
      <c r="AG8" s="614"/>
      <c r="AH8" s="614"/>
      <c r="AI8" s="614"/>
      <c r="AJ8" s="614"/>
      <c r="AK8" s="614"/>
      <c r="AL8" s="615">
        <v>0.1</v>
      </c>
      <c r="AM8" s="616"/>
      <c r="AN8" s="616"/>
      <c r="AO8" s="617"/>
      <c r="AP8" s="607" t="s">
        <v>228</v>
      </c>
      <c r="AQ8" s="608"/>
      <c r="AR8" s="608"/>
      <c r="AS8" s="608"/>
      <c r="AT8" s="608"/>
      <c r="AU8" s="608"/>
      <c r="AV8" s="608"/>
      <c r="AW8" s="608"/>
      <c r="AX8" s="608"/>
      <c r="AY8" s="608"/>
      <c r="AZ8" s="608"/>
      <c r="BA8" s="608"/>
      <c r="BB8" s="608"/>
      <c r="BC8" s="608"/>
      <c r="BD8" s="608"/>
      <c r="BE8" s="608"/>
      <c r="BF8" s="609"/>
      <c r="BG8" s="610">
        <v>18235</v>
      </c>
      <c r="BH8" s="611"/>
      <c r="BI8" s="611"/>
      <c r="BJ8" s="611"/>
      <c r="BK8" s="611"/>
      <c r="BL8" s="611"/>
      <c r="BM8" s="611"/>
      <c r="BN8" s="612"/>
      <c r="BO8" s="613">
        <v>1.3</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2186017</v>
      </c>
      <c r="CS8" s="611"/>
      <c r="CT8" s="611"/>
      <c r="CU8" s="611"/>
      <c r="CV8" s="611"/>
      <c r="CW8" s="611"/>
      <c r="CX8" s="611"/>
      <c r="CY8" s="612"/>
      <c r="CZ8" s="613">
        <v>25.4</v>
      </c>
      <c r="DA8" s="613"/>
      <c r="DB8" s="613"/>
      <c r="DC8" s="613"/>
      <c r="DD8" s="619">
        <v>4431</v>
      </c>
      <c r="DE8" s="611"/>
      <c r="DF8" s="611"/>
      <c r="DG8" s="611"/>
      <c r="DH8" s="611"/>
      <c r="DI8" s="611"/>
      <c r="DJ8" s="611"/>
      <c r="DK8" s="611"/>
      <c r="DL8" s="611"/>
      <c r="DM8" s="611"/>
      <c r="DN8" s="611"/>
      <c r="DO8" s="611"/>
      <c r="DP8" s="612"/>
      <c r="DQ8" s="619">
        <v>1229616</v>
      </c>
      <c r="DR8" s="611"/>
      <c r="DS8" s="611"/>
      <c r="DT8" s="611"/>
      <c r="DU8" s="611"/>
      <c r="DV8" s="611"/>
      <c r="DW8" s="611"/>
      <c r="DX8" s="611"/>
      <c r="DY8" s="611"/>
      <c r="DZ8" s="611"/>
      <c r="EA8" s="611"/>
      <c r="EB8" s="611"/>
      <c r="EC8" s="620"/>
    </row>
    <row r="9" spans="2:143" ht="11.25" customHeight="1" x14ac:dyDescent="0.15">
      <c r="B9" s="607" t="s">
        <v>230</v>
      </c>
      <c r="C9" s="608"/>
      <c r="D9" s="608"/>
      <c r="E9" s="608"/>
      <c r="F9" s="608"/>
      <c r="G9" s="608"/>
      <c r="H9" s="608"/>
      <c r="I9" s="608"/>
      <c r="J9" s="608"/>
      <c r="K9" s="608"/>
      <c r="L9" s="608"/>
      <c r="M9" s="608"/>
      <c r="N9" s="608"/>
      <c r="O9" s="608"/>
      <c r="P9" s="608"/>
      <c r="Q9" s="609"/>
      <c r="R9" s="610">
        <v>6523</v>
      </c>
      <c r="S9" s="611"/>
      <c r="T9" s="611"/>
      <c r="U9" s="611"/>
      <c r="V9" s="611"/>
      <c r="W9" s="611"/>
      <c r="X9" s="611"/>
      <c r="Y9" s="612"/>
      <c r="Z9" s="613">
        <v>0.1</v>
      </c>
      <c r="AA9" s="613"/>
      <c r="AB9" s="613"/>
      <c r="AC9" s="613"/>
      <c r="AD9" s="614">
        <v>6523</v>
      </c>
      <c r="AE9" s="614"/>
      <c r="AF9" s="614"/>
      <c r="AG9" s="614"/>
      <c r="AH9" s="614"/>
      <c r="AI9" s="614"/>
      <c r="AJ9" s="614"/>
      <c r="AK9" s="614"/>
      <c r="AL9" s="615">
        <v>0.2</v>
      </c>
      <c r="AM9" s="616"/>
      <c r="AN9" s="616"/>
      <c r="AO9" s="617"/>
      <c r="AP9" s="607" t="s">
        <v>231</v>
      </c>
      <c r="AQ9" s="608"/>
      <c r="AR9" s="608"/>
      <c r="AS9" s="608"/>
      <c r="AT9" s="608"/>
      <c r="AU9" s="608"/>
      <c r="AV9" s="608"/>
      <c r="AW9" s="608"/>
      <c r="AX9" s="608"/>
      <c r="AY9" s="608"/>
      <c r="AZ9" s="608"/>
      <c r="BA9" s="608"/>
      <c r="BB9" s="608"/>
      <c r="BC9" s="608"/>
      <c r="BD9" s="608"/>
      <c r="BE9" s="608"/>
      <c r="BF9" s="609"/>
      <c r="BG9" s="610">
        <v>440967</v>
      </c>
      <c r="BH9" s="611"/>
      <c r="BI9" s="611"/>
      <c r="BJ9" s="611"/>
      <c r="BK9" s="611"/>
      <c r="BL9" s="611"/>
      <c r="BM9" s="611"/>
      <c r="BN9" s="612"/>
      <c r="BO9" s="613">
        <v>31.2</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999301</v>
      </c>
      <c r="CS9" s="611"/>
      <c r="CT9" s="611"/>
      <c r="CU9" s="611"/>
      <c r="CV9" s="611"/>
      <c r="CW9" s="611"/>
      <c r="CX9" s="611"/>
      <c r="CY9" s="612"/>
      <c r="CZ9" s="613">
        <v>11.6</v>
      </c>
      <c r="DA9" s="613"/>
      <c r="DB9" s="613"/>
      <c r="DC9" s="613"/>
      <c r="DD9" s="619">
        <v>25330</v>
      </c>
      <c r="DE9" s="611"/>
      <c r="DF9" s="611"/>
      <c r="DG9" s="611"/>
      <c r="DH9" s="611"/>
      <c r="DI9" s="611"/>
      <c r="DJ9" s="611"/>
      <c r="DK9" s="611"/>
      <c r="DL9" s="611"/>
      <c r="DM9" s="611"/>
      <c r="DN9" s="611"/>
      <c r="DO9" s="611"/>
      <c r="DP9" s="612"/>
      <c r="DQ9" s="619">
        <v>677522</v>
      </c>
      <c r="DR9" s="611"/>
      <c r="DS9" s="611"/>
      <c r="DT9" s="611"/>
      <c r="DU9" s="611"/>
      <c r="DV9" s="611"/>
      <c r="DW9" s="611"/>
      <c r="DX9" s="611"/>
      <c r="DY9" s="611"/>
      <c r="DZ9" s="611"/>
      <c r="EA9" s="611"/>
      <c r="EB9" s="611"/>
      <c r="EC9" s="620"/>
    </row>
    <row r="10" spans="2:143" ht="11.25" customHeight="1" x14ac:dyDescent="0.15">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34070</v>
      </c>
      <c r="BH10" s="611"/>
      <c r="BI10" s="611"/>
      <c r="BJ10" s="611"/>
      <c r="BK10" s="611"/>
      <c r="BL10" s="611"/>
      <c r="BM10" s="611"/>
      <c r="BN10" s="612"/>
      <c r="BO10" s="613">
        <v>2.4</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9781</v>
      </c>
      <c r="CS10" s="611"/>
      <c r="CT10" s="611"/>
      <c r="CU10" s="611"/>
      <c r="CV10" s="611"/>
      <c r="CW10" s="611"/>
      <c r="CX10" s="611"/>
      <c r="CY10" s="612"/>
      <c r="CZ10" s="613">
        <v>0.1</v>
      </c>
      <c r="DA10" s="613"/>
      <c r="DB10" s="613"/>
      <c r="DC10" s="613"/>
      <c r="DD10" s="619">
        <v>2780</v>
      </c>
      <c r="DE10" s="611"/>
      <c r="DF10" s="611"/>
      <c r="DG10" s="611"/>
      <c r="DH10" s="611"/>
      <c r="DI10" s="611"/>
      <c r="DJ10" s="611"/>
      <c r="DK10" s="611"/>
      <c r="DL10" s="611"/>
      <c r="DM10" s="611"/>
      <c r="DN10" s="611"/>
      <c r="DO10" s="611"/>
      <c r="DP10" s="612"/>
      <c r="DQ10" s="619">
        <v>6976</v>
      </c>
      <c r="DR10" s="611"/>
      <c r="DS10" s="611"/>
      <c r="DT10" s="611"/>
      <c r="DU10" s="611"/>
      <c r="DV10" s="611"/>
      <c r="DW10" s="611"/>
      <c r="DX10" s="611"/>
      <c r="DY10" s="611"/>
      <c r="DZ10" s="611"/>
      <c r="EA10" s="611"/>
      <c r="EB10" s="611"/>
      <c r="EC10" s="620"/>
    </row>
    <row r="11" spans="2:143" ht="11.25" customHeight="1" x14ac:dyDescent="0.15">
      <c r="B11" s="607" t="s">
        <v>236</v>
      </c>
      <c r="C11" s="608"/>
      <c r="D11" s="608"/>
      <c r="E11" s="608"/>
      <c r="F11" s="608"/>
      <c r="G11" s="608"/>
      <c r="H11" s="608"/>
      <c r="I11" s="608"/>
      <c r="J11" s="608"/>
      <c r="K11" s="608"/>
      <c r="L11" s="608"/>
      <c r="M11" s="608"/>
      <c r="N11" s="608"/>
      <c r="O11" s="608"/>
      <c r="P11" s="608"/>
      <c r="Q11" s="609"/>
      <c r="R11" s="610">
        <v>326522</v>
      </c>
      <c r="S11" s="611"/>
      <c r="T11" s="611"/>
      <c r="U11" s="611"/>
      <c r="V11" s="611"/>
      <c r="W11" s="611"/>
      <c r="X11" s="611"/>
      <c r="Y11" s="612"/>
      <c r="Z11" s="615">
        <v>3.7</v>
      </c>
      <c r="AA11" s="616"/>
      <c r="AB11" s="616"/>
      <c r="AC11" s="622"/>
      <c r="AD11" s="619">
        <v>326522</v>
      </c>
      <c r="AE11" s="611"/>
      <c r="AF11" s="611"/>
      <c r="AG11" s="611"/>
      <c r="AH11" s="611"/>
      <c r="AI11" s="611"/>
      <c r="AJ11" s="611"/>
      <c r="AK11" s="612"/>
      <c r="AL11" s="615">
        <v>7.5</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47004</v>
      </c>
      <c r="BH11" s="611"/>
      <c r="BI11" s="611"/>
      <c r="BJ11" s="611"/>
      <c r="BK11" s="611"/>
      <c r="BL11" s="611"/>
      <c r="BM11" s="611"/>
      <c r="BN11" s="612"/>
      <c r="BO11" s="613">
        <v>3.3</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465726</v>
      </c>
      <c r="CS11" s="611"/>
      <c r="CT11" s="611"/>
      <c r="CU11" s="611"/>
      <c r="CV11" s="611"/>
      <c r="CW11" s="611"/>
      <c r="CX11" s="611"/>
      <c r="CY11" s="612"/>
      <c r="CZ11" s="613">
        <v>5.4</v>
      </c>
      <c r="DA11" s="613"/>
      <c r="DB11" s="613"/>
      <c r="DC11" s="613"/>
      <c r="DD11" s="619">
        <v>324934</v>
      </c>
      <c r="DE11" s="611"/>
      <c r="DF11" s="611"/>
      <c r="DG11" s="611"/>
      <c r="DH11" s="611"/>
      <c r="DI11" s="611"/>
      <c r="DJ11" s="611"/>
      <c r="DK11" s="611"/>
      <c r="DL11" s="611"/>
      <c r="DM11" s="611"/>
      <c r="DN11" s="611"/>
      <c r="DO11" s="611"/>
      <c r="DP11" s="612"/>
      <c r="DQ11" s="619">
        <v>84260</v>
      </c>
      <c r="DR11" s="611"/>
      <c r="DS11" s="611"/>
      <c r="DT11" s="611"/>
      <c r="DU11" s="611"/>
      <c r="DV11" s="611"/>
      <c r="DW11" s="611"/>
      <c r="DX11" s="611"/>
      <c r="DY11" s="611"/>
      <c r="DZ11" s="611"/>
      <c r="EA11" s="611"/>
      <c r="EB11" s="611"/>
      <c r="EC11" s="620"/>
    </row>
    <row r="12" spans="2:143" ht="11.25" customHeight="1" x14ac:dyDescent="0.15">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695086</v>
      </c>
      <c r="BH12" s="611"/>
      <c r="BI12" s="611"/>
      <c r="BJ12" s="611"/>
      <c r="BK12" s="611"/>
      <c r="BL12" s="611"/>
      <c r="BM12" s="611"/>
      <c r="BN12" s="612"/>
      <c r="BO12" s="613">
        <v>49.2</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162818</v>
      </c>
      <c r="CS12" s="611"/>
      <c r="CT12" s="611"/>
      <c r="CU12" s="611"/>
      <c r="CV12" s="611"/>
      <c r="CW12" s="611"/>
      <c r="CX12" s="611"/>
      <c r="CY12" s="612"/>
      <c r="CZ12" s="613">
        <v>1.9</v>
      </c>
      <c r="DA12" s="613"/>
      <c r="DB12" s="613"/>
      <c r="DC12" s="613"/>
      <c r="DD12" s="619">
        <v>20464</v>
      </c>
      <c r="DE12" s="611"/>
      <c r="DF12" s="611"/>
      <c r="DG12" s="611"/>
      <c r="DH12" s="611"/>
      <c r="DI12" s="611"/>
      <c r="DJ12" s="611"/>
      <c r="DK12" s="611"/>
      <c r="DL12" s="611"/>
      <c r="DM12" s="611"/>
      <c r="DN12" s="611"/>
      <c r="DO12" s="611"/>
      <c r="DP12" s="612"/>
      <c r="DQ12" s="619">
        <v>123040</v>
      </c>
      <c r="DR12" s="611"/>
      <c r="DS12" s="611"/>
      <c r="DT12" s="611"/>
      <c r="DU12" s="611"/>
      <c r="DV12" s="611"/>
      <c r="DW12" s="611"/>
      <c r="DX12" s="611"/>
      <c r="DY12" s="611"/>
      <c r="DZ12" s="611"/>
      <c r="EA12" s="611"/>
      <c r="EB12" s="611"/>
      <c r="EC12" s="620"/>
    </row>
    <row r="13" spans="2:143" ht="11.25" customHeight="1" x14ac:dyDescent="0.15">
      <c r="B13" s="607" t="s">
        <v>242</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685778</v>
      </c>
      <c r="BH13" s="611"/>
      <c r="BI13" s="611"/>
      <c r="BJ13" s="611"/>
      <c r="BK13" s="611"/>
      <c r="BL13" s="611"/>
      <c r="BM13" s="611"/>
      <c r="BN13" s="612"/>
      <c r="BO13" s="613">
        <v>48.5</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390749</v>
      </c>
      <c r="CS13" s="611"/>
      <c r="CT13" s="611"/>
      <c r="CU13" s="611"/>
      <c r="CV13" s="611"/>
      <c r="CW13" s="611"/>
      <c r="CX13" s="611"/>
      <c r="CY13" s="612"/>
      <c r="CZ13" s="613">
        <v>4.5</v>
      </c>
      <c r="DA13" s="613"/>
      <c r="DB13" s="613"/>
      <c r="DC13" s="613"/>
      <c r="DD13" s="619">
        <v>149800</v>
      </c>
      <c r="DE13" s="611"/>
      <c r="DF13" s="611"/>
      <c r="DG13" s="611"/>
      <c r="DH13" s="611"/>
      <c r="DI13" s="611"/>
      <c r="DJ13" s="611"/>
      <c r="DK13" s="611"/>
      <c r="DL13" s="611"/>
      <c r="DM13" s="611"/>
      <c r="DN13" s="611"/>
      <c r="DO13" s="611"/>
      <c r="DP13" s="612"/>
      <c r="DQ13" s="619">
        <v>227671</v>
      </c>
      <c r="DR13" s="611"/>
      <c r="DS13" s="611"/>
      <c r="DT13" s="611"/>
      <c r="DU13" s="611"/>
      <c r="DV13" s="611"/>
      <c r="DW13" s="611"/>
      <c r="DX13" s="611"/>
      <c r="DY13" s="611"/>
      <c r="DZ13" s="611"/>
      <c r="EA13" s="611"/>
      <c r="EB13" s="611"/>
      <c r="EC13" s="620"/>
    </row>
    <row r="14" spans="2:143" ht="11.25" customHeight="1" x14ac:dyDescent="0.15">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41027</v>
      </c>
      <c r="BH14" s="611"/>
      <c r="BI14" s="611"/>
      <c r="BJ14" s="611"/>
      <c r="BK14" s="611"/>
      <c r="BL14" s="611"/>
      <c r="BM14" s="611"/>
      <c r="BN14" s="612"/>
      <c r="BO14" s="613">
        <v>2.9</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755075</v>
      </c>
      <c r="CS14" s="611"/>
      <c r="CT14" s="611"/>
      <c r="CU14" s="611"/>
      <c r="CV14" s="611"/>
      <c r="CW14" s="611"/>
      <c r="CX14" s="611"/>
      <c r="CY14" s="612"/>
      <c r="CZ14" s="613">
        <v>8.8000000000000007</v>
      </c>
      <c r="DA14" s="613"/>
      <c r="DB14" s="613"/>
      <c r="DC14" s="613"/>
      <c r="DD14" s="619">
        <v>52947</v>
      </c>
      <c r="DE14" s="611"/>
      <c r="DF14" s="611"/>
      <c r="DG14" s="611"/>
      <c r="DH14" s="611"/>
      <c r="DI14" s="611"/>
      <c r="DJ14" s="611"/>
      <c r="DK14" s="611"/>
      <c r="DL14" s="611"/>
      <c r="DM14" s="611"/>
      <c r="DN14" s="611"/>
      <c r="DO14" s="611"/>
      <c r="DP14" s="612"/>
      <c r="DQ14" s="619">
        <v>546691</v>
      </c>
      <c r="DR14" s="611"/>
      <c r="DS14" s="611"/>
      <c r="DT14" s="611"/>
      <c r="DU14" s="611"/>
      <c r="DV14" s="611"/>
      <c r="DW14" s="611"/>
      <c r="DX14" s="611"/>
      <c r="DY14" s="611"/>
      <c r="DZ14" s="611"/>
      <c r="EA14" s="611"/>
      <c r="EB14" s="611"/>
      <c r="EC14" s="620"/>
    </row>
    <row r="15" spans="2:143" ht="11.25" customHeight="1" x14ac:dyDescent="0.15">
      <c r="B15" s="607" t="s">
        <v>248</v>
      </c>
      <c r="C15" s="608"/>
      <c r="D15" s="608"/>
      <c r="E15" s="608"/>
      <c r="F15" s="608"/>
      <c r="G15" s="608"/>
      <c r="H15" s="608"/>
      <c r="I15" s="608"/>
      <c r="J15" s="608"/>
      <c r="K15" s="608"/>
      <c r="L15" s="608"/>
      <c r="M15" s="608"/>
      <c r="N15" s="608"/>
      <c r="O15" s="608"/>
      <c r="P15" s="608"/>
      <c r="Q15" s="609"/>
      <c r="R15" s="610">
        <v>5395</v>
      </c>
      <c r="S15" s="611"/>
      <c r="T15" s="611"/>
      <c r="U15" s="611"/>
      <c r="V15" s="611"/>
      <c r="W15" s="611"/>
      <c r="X15" s="611"/>
      <c r="Y15" s="612"/>
      <c r="Z15" s="613">
        <v>0.1</v>
      </c>
      <c r="AA15" s="613"/>
      <c r="AB15" s="613"/>
      <c r="AC15" s="613"/>
      <c r="AD15" s="614">
        <v>5395</v>
      </c>
      <c r="AE15" s="614"/>
      <c r="AF15" s="614"/>
      <c r="AG15" s="614"/>
      <c r="AH15" s="614"/>
      <c r="AI15" s="614"/>
      <c r="AJ15" s="614"/>
      <c r="AK15" s="614"/>
      <c r="AL15" s="615">
        <v>0.1</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131893</v>
      </c>
      <c r="BH15" s="611"/>
      <c r="BI15" s="611"/>
      <c r="BJ15" s="611"/>
      <c r="BK15" s="611"/>
      <c r="BL15" s="611"/>
      <c r="BM15" s="611"/>
      <c r="BN15" s="612"/>
      <c r="BO15" s="613">
        <v>9.3000000000000007</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830535</v>
      </c>
      <c r="CS15" s="611"/>
      <c r="CT15" s="611"/>
      <c r="CU15" s="611"/>
      <c r="CV15" s="611"/>
      <c r="CW15" s="611"/>
      <c r="CX15" s="611"/>
      <c r="CY15" s="612"/>
      <c r="CZ15" s="613">
        <v>9.6</v>
      </c>
      <c r="DA15" s="613"/>
      <c r="DB15" s="613"/>
      <c r="DC15" s="613"/>
      <c r="DD15" s="619">
        <v>160553</v>
      </c>
      <c r="DE15" s="611"/>
      <c r="DF15" s="611"/>
      <c r="DG15" s="611"/>
      <c r="DH15" s="611"/>
      <c r="DI15" s="611"/>
      <c r="DJ15" s="611"/>
      <c r="DK15" s="611"/>
      <c r="DL15" s="611"/>
      <c r="DM15" s="611"/>
      <c r="DN15" s="611"/>
      <c r="DO15" s="611"/>
      <c r="DP15" s="612"/>
      <c r="DQ15" s="619">
        <v>538024</v>
      </c>
      <c r="DR15" s="611"/>
      <c r="DS15" s="611"/>
      <c r="DT15" s="611"/>
      <c r="DU15" s="611"/>
      <c r="DV15" s="611"/>
      <c r="DW15" s="611"/>
      <c r="DX15" s="611"/>
      <c r="DY15" s="611"/>
      <c r="DZ15" s="611"/>
      <c r="EA15" s="611"/>
      <c r="EB15" s="611"/>
      <c r="EC15" s="620"/>
    </row>
    <row r="16" spans="2:143" ht="11.25" customHeight="1" x14ac:dyDescent="0.15">
      <c r="B16" s="607" t="s">
        <v>251</v>
      </c>
      <c r="C16" s="608"/>
      <c r="D16" s="608"/>
      <c r="E16" s="608"/>
      <c r="F16" s="608"/>
      <c r="G16" s="608"/>
      <c r="H16" s="608"/>
      <c r="I16" s="608"/>
      <c r="J16" s="608"/>
      <c r="K16" s="608"/>
      <c r="L16" s="608"/>
      <c r="M16" s="608"/>
      <c r="N16" s="608"/>
      <c r="O16" s="608"/>
      <c r="P16" s="608"/>
      <c r="Q16" s="609"/>
      <c r="R16" s="610">
        <v>18867</v>
      </c>
      <c r="S16" s="611"/>
      <c r="T16" s="611"/>
      <c r="U16" s="611"/>
      <c r="V16" s="611"/>
      <c r="W16" s="611"/>
      <c r="X16" s="611"/>
      <c r="Y16" s="612"/>
      <c r="Z16" s="613">
        <v>0.2</v>
      </c>
      <c r="AA16" s="613"/>
      <c r="AB16" s="613"/>
      <c r="AC16" s="613"/>
      <c r="AD16" s="614">
        <v>18867</v>
      </c>
      <c r="AE16" s="614"/>
      <c r="AF16" s="614"/>
      <c r="AG16" s="614"/>
      <c r="AH16" s="614"/>
      <c r="AI16" s="614"/>
      <c r="AJ16" s="614"/>
      <c r="AK16" s="614"/>
      <c r="AL16" s="615">
        <v>0.4</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15">
      <c r="B17" s="607" t="s">
        <v>254</v>
      </c>
      <c r="C17" s="608"/>
      <c r="D17" s="608"/>
      <c r="E17" s="608"/>
      <c r="F17" s="608"/>
      <c r="G17" s="608"/>
      <c r="H17" s="608"/>
      <c r="I17" s="608"/>
      <c r="J17" s="608"/>
      <c r="K17" s="608"/>
      <c r="L17" s="608"/>
      <c r="M17" s="608"/>
      <c r="N17" s="608"/>
      <c r="O17" s="608"/>
      <c r="P17" s="608"/>
      <c r="Q17" s="609"/>
      <c r="R17" s="610">
        <v>55364</v>
      </c>
      <c r="S17" s="611"/>
      <c r="T17" s="611"/>
      <c r="U17" s="611"/>
      <c r="V17" s="611"/>
      <c r="W17" s="611"/>
      <c r="X17" s="611"/>
      <c r="Y17" s="612"/>
      <c r="Z17" s="613">
        <v>0.6</v>
      </c>
      <c r="AA17" s="613"/>
      <c r="AB17" s="613"/>
      <c r="AC17" s="613"/>
      <c r="AD17" s="614">
        <v>55364</v>
      </c>
      <c r="AE17" s="614"/>
      <c r="AF17" s="614"/>
      <c r="AG17" s="614"/>
      <c r="AH17" s="614"/>
      <c r="AI17" s="614"/>
      <c r="AJ17" s="614"/>
      <c r="AK17" s="614"/>
      <c r="AL17" s="615">
        <v>1.3</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768000</v>
      </c>
      <c r="CS17" s="611"/>
      <c r="CT17" s="611"/>
      <c r="CU17" s="611"/>
      <c r="CV17" s="611"/>
      <c r="CW17" s="611"/>
      <c r="CX17" s="611"/>
      <c r="CY17" s="612"/>
      <c r="CZ17" s="613">
        <v>8.9</v>
      </c>
      <c r="DA17" s="613"/>
      <c r="DB17" s="613"/>
      <c r="DC17" s="613"/>
      <c r="DD17" s="619" t="s">
        <v>122</v>
      </c>
      <c r="DE17" s="611"/>
      <c r="DF17" s="611"/>
      <c r="DG17" s="611"/>
      <c r="DH17" s="611"/>
      <c r="DI17" s="611"/>
      <c r="DJ17" s="611"/>
      <c r="DK17" s="611"/>
      <c r="DL17" s="611"/>
      <c r="DM17" s="611"/>
      <c r="DN17" s="611"/>
      <c r="DO17" s="611"/>
      <c r="DP17" s="612"/>
      <c r="DQ17" s="619">
        <v>747750</v>
      </c>
      <c r="DR17" s="611"/>
      <c r="DS17" s="611"/>
      <c r="DT17" s="611"/>
      <c r="DU17" s="611"/>
      <c r="DV17" s="611"/>
      <c r="DW17" s="611"/>
      <c r="DX17" s="611"/>
      <c r="DY17" s="611"/>
      <c r="DZ17" s="611"/>
      <c r="EA17" s="611"/>
      <c r="EB17" s="611"/>
      <c r="EC17" s="620"/>
    </row>
    <row r="18" spans="2:133" ht="11.25" customHeight="1" x14ac:dyDescent="0.15">
      <c r="B18" s="607" t="s">
        <v>257</v>
      </c>
      <c r="C18" s="608"/>
      <c r="D18" s="608"/>
      <c r="E18" s="608"/>
      <c r="F18" s="608"/>
      <c r="G18" s="608"/>
      <c r="H18" s="608"/>
      <c r="I18" s="608"/>
      <c r="J18" s="608"/>
      <c r="K18" s="608"/>
      <c r="L18" s="608"/>
      <c r="M18" s="608"/>
      <c r="N18" s="608"/>
      <c r="O18" s="608"/>
      <c r="P18" s="608"/>
      <c r="Q18" s="609"/>
      <c r="R18" s="610">
        <v>8375</v>
      </c>
      <c r="S18" s="611"/>
      <c r="T18" s="611"/>
      <c r="U18" s="611"/>
      <c r="V18" s="611"/>
      <c r="W18" s="611"/>
      <c r="X18" s="611"/>
      <c r="Y18" s="612"/>
      <c r="Z18" s="613">
        <v>0.1</v>
      </c>
      <c r="AA18" s="613"/>
      <c r="AB18" s="613"/>
      <c r="AC18" s="613"/>
      <c r="AD18" s="614">
        <v>8375</v>
      </c>
      <c r="AE18" s="614"/>
      <c r="AF18" s="614"/>
      <c r="AG18" s="614"/>
      <c r="AH18" s="614"/>
      <c r="AI18" s="614"/>
      <c r="AJ18" s="614"/>
      <c r="AK18" s="614"/>
      <c r="AL18" s="615">
        <v>0.2</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15">
      <c r="B19" s="607" t="s">
        <v>260</v>
      </c>
      <c r="C19" s="608"/>
      <c r="D19" s="608"/>
      <c r="E19" s="608"/>
      <c r="F19" s="608"/>
      <c r="G19" s="608"/>
      <c r="H19" s="608"/>
      <c r="I19" s="608"/>
      <c r="J19" s="608"/>
      <c r="K19" s="608"/>
      <c r="L19" s="608"/>
      <c r="M19" s="608"/>
      <c r="N19" s="608"/>
      <c r="O19" s="608"/>
      <c r="P19" s="608"/>
      <c r="Q19" s="609"/>
      <c r="R19" s="610">
        <v>46989</v>
      </c>
      <c r="S19" s="611"/>
      <c r="T19" s="611"/>
      <c r="U19" s="611"/>
      <c r="V19" s="611"/>
      <c r="W19" s="611"/>
      <c r="X19" s="611"/>
      <c r="Y19" s="612"/>
      <c r="Z19" s="613">
        <v>0.5</v>
      </c>
      <c r="AA19" s="613"/>
      <c r="AB19" s="613"/>
      <c r="AC19" s="613"/>
      <c r="AD19" s="614">
        <v>46989</v>
      </c>
      <c r="AE19" s="614"/>
      <c r="AF19" s="614"/>
      <c r="AG19" s="614"/>
      <c r="AH19" s="614"/>
      <c r="AI19" s="614"/>
      <c r="AJ19" s="614"/>
      <c r="AK19" s="614"/>
      <c r="AL19" s="615">
        <v>1.1000000000000001</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5268</v>
      </c>
      <c r="BH19" s="611"/>
      <c r="BI19" s="611"/>
      <c r="BJ19" s="611"/>
      <c r="BK19" s="611"/>
      <c r="BL19" s="611"/>
      <c r="BM19" s="611"/>
      <c r="BN19" s="612"/>
      <c r="BO19" s="613">
        <v>0.4</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15">
      <c r="B20" s="623" t="s">
        <v>263</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5268</v>
      </c>
      <c r="BH20" s="611"/>
      <c r="BI20" s="611"/>
      <c r="BJ20" s="611"/>
      <c r="BK20" s="611"/>
      <c r="BL20" s="611"/>
      <c r="BM20" s="611"/>
      <c r="BN20" s="612"/>
      <c r="BO20" s="613">
        <v>0.4</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8615146</v>
      </c>
      <c r="CS20" s="611"/>
      <c r="CT20" s="611"/>
      <c r="CU20" s="611"/>
      <c r="CV20" s="611"/>
      <c r="CW20" s="611"/>
      <c r="CX20" s="611"/>
      <c r="CY20" s="612"/>
      <c r="CZ20" s="613">
        <v>100</v>
      </c>
      <c r="DA20" s="613"/>
      <c r="DB20" s="613"/>
      <c r="DC20" s="613"/>
      <c r="DD20" s="619">
        <v>1625091</v>
      </c>
      <c r="DE20" s="611"/>
      <c r="DF20" s="611"/>
      <c r="DG20" s="611"/>
      <c r="DH20" s="611"/>
      <c r="DI20" s="611"/>
      <c r="DJ20" s="611"/>
      <c r="DK20" s="611"/>
      <c r="DL20" s="611"/>
      <c r="DM20" s="611"/>
      <c r="DN20" s="611"/>
      <c r="DO20" s="611"/>
      <c r="DP20" s="612"/>
      <c r="DQ20" s="619">
        <v>5220663</v>
      </c>
      <c r="DR20" s="611"/>
      <c r="DS20" s="611"/>
      <c r="DT20" s="611"/>
      <c r="DU20" s="611"/>
      <c r="DV20" s="611"/>
      <c r="DW20" s="611"/>
      <c r="DX20" s="611"/>
      <c r="DY20" s="611"/>
      <c r="DZ20" s="611"/>
      <c r="EA20" s="611"/>
      <c r="EB20" s="611"/>
      <c r="EC20" s="620"/>
    </row>
    <row r="21" spans="2:133" ht="11.25" customHeight="1" x14ac:dyDescent="0.15">
      <c r="B21" s="607" t="s">
        <v>266</v>
      </c>
      <c r="C21" s="608"/>
      <c r="D21" s="608"/>
      <c r="E21" s="608"/>
      <c r="F21" s="608"/>
      <c r="G21" s="608"/>
      <c r="H21" s="608"/>
      <c r="I21" s="608"/>
      <c r="J21" s="608"/>
      <c r="K21" s="608"/>
      <c r="L21" s="608"/>
      <c r="M21" s="608"/>
      <c r="N21" s="608"/>
      <c r="O21" s="608"/>
      <c r="P21" s="608"/>
      <c r="Q21" s="609"/>
      <c r="R21" s="610">
        <v>2748573</v>
      </c>
      <c r="S21" s="611"/>
      <c r="T21" s="611"/>
      <c r="U21" s="611"/>
      <c r="V21" s="611"/>
      <c r="W21" s="611"/>
      <c r="X21" s="611"/>
      <c r="Y21" s="612"/>
      <c r="Z21" s="613">
        <v>31.4</v>
      </c>
      <c r="AA21" s="613"/>
      <c r="AB21" s="613"/>
      <c r="AC21" s="613"/>
      <c r="AD21" s="614">
        <v>2430696</v>
      </c>
      <c r="AE21" s="614"/>
      <c r="AF21" s="614"/>
      <c r="AG21" s="614"/>
      <c r="AH21" s="614"/>
      <c r="AI21" s="614"/>
      <c r="AJ21" s="614"/>
      <c r="AK21" s="614"/>
      <c r="AL21" s="615">
        <v>56</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v>5268</v>
      </c>
      <c r="BH21" s="611"/>
      <c r="BI21" s="611"/>
      <c r="BJ21" s="611"/>
      <c r="BK21" s="611"/>
      <c r="BL21" s="611"/>
      <c r="BM21" s="611"/>
      <c r="BN21" s="612"/>
      <c r="BO21" s="613">
        <v>0.4</v>
      </c>
      <c r="BP21" s="613"/>
      <c r="BQ21" s="613"/>
      <c r="BR21" s="613"/>
      <c r="BS21" s="614" t="s">
        <v>122</v>
      </c>
      <c r="BT21" s="614"/>
      <c r="BU21" s="614"/>
      <c r="BV21" s="614"/>
      <c r="BW21" s="614"/>
      <c r="BX21" s="614"/>
      <c r="BY21" s="614"/>
      <c r="BZ21" s="614"/>
      <c r="CA21" s="614"/>
      <c r="CB21" s="618"/>
      <c r="CD21" s="633"/>
      <c r="CE21" s="634"/>
      <c r="CF21" s="634"/>
      <c r="CG21" s="634"/>
      <c r="CH21" s="634"/>
      <c r="CI21" s="634"/>
      <c r="CJ21" s="634"/>
      <c r="CK21" s="634"/>
      <c r="CL21" s="634"/>
      <c r="CM21" s="634"/>
      <c r="CN21" s="634"/>
      <c r="CO21" s="634"/>
      <c r="CP21" s="634"/>
      <c r="CQ21" s="635"/>
      <c r="CR21" s="636"/>
      <c r="CS21" s="629"/>
      <c r="CT21" s="629"/>
      <c r="CU21" s="629"/>
      <c r="CV21" s="629"/>
      <c r="CW21" s="629"/>
      <c r="CX21" s="629"/>
      <c r="CY21" s="637"/>
      <c r="CZ21" s="638"/>
      <c r="DA21" s="638"/>
      <c r="DB21" s="638"/>
      <c r="DC21" s="638"/>
      <c r="DD21" s="628"/>
      <c r="DE21" s="629"/>
      <c r="DF21" s="629"/>
      <c r="DG21" s="629"/>
      <c r="DH21" s="629"/>
      <c r="DI21" s="629"/>
      <c r="DJ21" s="629"/>
      <c r="DK21" s="629"/>
      <c r="DL21" s="629"/>
      <c r="DM21" s="629"/>
      <c r="DN21" s="629"/>
      <c r="DO21" s="629"/>
      <c r="DP21" s="637"/>
      <c r="DQ21" s="628"/>
      <c r="DR21" s="629"/>
      <c r="DS21" s="629"/>
      <c r="DT21" s="629"/>
      <c r="DU21" s="629"/>
      <c r="DV21" s="629"/>
      <c r="DW21" s="629"/>
      <c r="DX21" s="629"/>
      <c r="DY21" s="629"/>
      <c r="DZ21" s="629"/>
      <c r="EA21" s="629"/>
      <c r="EB21" s="629"/>
      <c r="EC21" s="630"/>
    </row>
    <row r="22" spans="2:133" ht="11.25" customHeight="1" x14ac:dyDescent="0.15">
      <c r="B22" s="607" t="s">
        <v>268</v>
      </c>
      <c r="C22" s="608"/>
      <c r="D22" s="608"/>
      <c r="E22" s="608"/>
      <c r="F22" s="608"/>
      <c r="G22" s="608"/>
      <c r="H22" s="608"/>
      <c r="I22" s="608"/>
      <c r="J22" s="608"/>
      <c r="K22" s="608"/>
      <c r="L22" s="608"/>
      <c r="M22" s="608"/>
      <c r="N22" s="608"/>
      <c r="O22" s="608"/>
      <c r="P22" s="608"/>
      <c r="Q22" s="609"/>
      <c r="R22" s="610">
        <v>2430696</v>
      </c>
      <c r="S22" s="611"/>
      <c r="T22" s="611"/>
      <c r="U22" s="611"/>
      <c r="V22" s="611"/>
      <c r="W22" s="611"/>
      <c r="X22" s="611"/>
      <c r="Y22" s="612"/>
      <c r="Z22" s="613">
        <v>27.8</v>
      </c>
      <c r="AA22" s="613"/>
      <c r="AB22" s="613"/>
      <c r="AC22" s="613"/>
      <c r="AD22" s="614">
        <v>2430696</v>
      </c>
      <c r="AE22" s="614"/>
      <c r="AF22" s="614"/>
      <c r="AG22" s="614"/>
      <c r="AH22" s="614"/>
      <c r="AI22" s="614"/>
      <c r="AJ22" s="614"/>
      <c r="AK22" s="614"/>
      <c r="AL22" s="615">
        <v>56</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271</v>
      </c>
      <c r="C23" s="608"/>
      <c r="D23" s="608"/>
      <c r="E23" s="608"/>
      <c r="F23" s="608"/>
      <c r="G23" s="608"/>
      <c r="H23" s="608"/>
      <c r="I23" s="608"/>
      <c r="J23" s="608"/>
      <c r="K23" s="608"/>
      <c r="L23" s="608"/>
      <c r="M23" s="608"/>
      <c r="N23" s="608"/>
      <c r="O23" s="608"/>
      <c r="P23" s="608"/>
      <c r="Q23" s="609"/>
      <c r="R23" s="610">
        <v>317871</v>
      </c>
      <c r="S23" s="611"/>
      <c r="T23" s="611"/>
      <c r="U23" s="611"/>
      <c r="V23" s="611"/>
      <c r="W23" s="611"/>
      <c r="X23" s="611"/>
      <c r="Y23" s="612"/>
      <c r="Z23" s="613">
        <v>3.6</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9" t="s">
        <v>276</v>
      </c>
      <c r="DM23" s="640"/>
      <c r="DN23" s="640"/>
      <c r="DO23" s="640"/>
      <c r="DP23" s="640"/>
      <c r="DQ23" s="640"/>
      <c r="DR23" s="640"/>
      <c r="DS23" s="640"/>
      <c r="DT23" s="640"/>
      <c r="DU23" s="640"/>
      <c r="DV23" s="641"/>
      <c r="DW23" s="592" t="s">
        <v>277</v>
      </c>
      <c r="DX23" s="593"/>
      <c r="DY23" s="593"/>
      <c r="DZ23" s="593"/>
      <c r="EA23" s="593"/>
      <c r="EB23" s="593"/>
      <c r="EC23" s="594"/>
    </row>
    <row r="24" spans="2:133" ht="11.25" customHeight="1" x14ac:dyDescent="0.15">
      <c r="B24" s="607" t="s">
        <v>278</v>
      </c>
      <c r="C24" s="608"/>
      <c r="D24" s="608"/>
      <c r="E24" s="608"/>
      <c r="F24" s="608"/>
      <c r="G24" s="608"/>
      <c r="H24" s="608"/>
      <c r="I24" s="608"/>
      <c r="J24" s="608"/>
      <c r="K24" s="608"/>
      <c r="L24" s="608"/>
      <c r="M24" s="608"/>
      <c r="N24" s="608"/>
      <c r="O24" s="608"/>
      <c r="P24" s="608"/>
      <c r="Q24" s="609"/>
      <c r="R24" s="610">
        <v>6</v>
      </c>
      <c r="S24" s="611"/>
      <c r="T24" s="611"/>
      <c r="U24" s="611"/>
      <c r="V24" s="611"/>
      <c r="W24" s="611"/>
      <c r="X24" s="611"/>
      <c r="Y24" s="612"/>
      <c r="Z24" s="613">
        <v>0</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2978950</v>
      </c>
      <c r="CS24" s="600"/>
      <c r="CT24" s="600"/>
      <c r="CU24" s="600"/>
      <c r="CV24" s="600"/>
      <c r="CW24" s="600"/>
      <c r="CX24" s="600"/>
      <c r="CY24" s="601"/>
      <c r="CZ24" s="604">
        <v>34.6</v>
      </c>
      <c r="DA24" s="605"/>
      <c r="DB24" s="605"/>
      <c r="DC24" s="621"/>
      <c r="DD24" s="642">
        <v>2054030</v>
      </c>
      <c r="DE24" s="600"/>
      <c r="DF24" s="600"/>
      <c r="DG24" s="600"/>
      <c r="DH24" s="600"/>
      <c r="DI24" s="600"/>
      <c r="DJ24" s="600"/>
      <c r="DK24" s="601"/>
      <c r="DL24" s="642">
        <v>1927652</v>
      </c>
      <c r="DM24" s="600"/>
      <c r="DN24" s="600"/>
      <c r="DO24" s="600"/>
      <c r="DP24" s="600"/>
      <c r="DQ24" s="600"/>
      <c r="DR24" s="600"/>
      <c r="DS24" s="600"/>
      <c r="DT24" s="600"/>
      <c r="DU24" s="600"/>
      <c r="DV24" s="601"/>
      <c r="DW24" s="604">
        <v>44.3</v>
      </c>
      <c r="DX24" s="605"/>
      <c r="DY24" s="605"/>
      <c r="DZ24" s="605"/>
      <c r="EA24" s="605"/>
      <c r="EB24" s="605"/>
      <c r="EC24" s="606"/>
    </row>
    <row r="25" spans="2:133" ht="11.25" customHeight="1" x14ac:dyDescent="0.15">
      <c r="B25" s="607" t="s">
        <v>281</v>
      </c>
      <c r="C25" s="608"/>
      <c r="D25" s="608"/>
      <c r="E25" s="608"/>
      <c r="F25" s="608"/>
      <c r="G25" s="608"/>
      <c r="H25" s="608"/>
      <c r="I25" s="608"/>
      <c r="J25" s="608"/>
      <c r="K25" s="608"/>
      <c r="L25" s="608"/>
      <c r="M25" s="608"/>
      <c r="N25" s="608"/>
      <c r="O25" s="608"/>
      <c r="P25" s="608"/>
      <c r="Q25" s="609"/>
      <c r="R25" s="610">
        <v>4643913</v>
      </c>
      <c r="S25" s="611"/>
      <c r="T25" s="611"/>
      <c r="U25" s="611"/>
      <c r="V25" s="611"/>
      <c r="W25" s="611"/>
      <c r="X25" s="611"/>
      <c r="Y25" s="612"/>
      <c r="Z25" s="613">
        <v>53</v>
      </c>
      <c r="AA25" s="613"/>
      <c r="AB25" s="613"/>
      <c r="AC25" s="613"/>
      <c r="AD25" s="614">
        <v>4326036</v>
      </c>
      <c r="AE25" s="614"/>
      <c r="AF25" s="614"/>
      <c r="AG25" s="614"/>
      <c r="AH25" s="614"/>
      <c r="AI25" s="614"/>
      <c r="AJ25" s="614"/>
      <c r="AK25" s="614"/>
      <c r="AL25" s="615">
        <v>99.6</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1077233</v>
      </c>
      <c r="CS25" s="631"/>
      <c r="CT25" s="631"/>
      <c r="CU25" s="631"/>
      <c r="CV25" s="631"/>
      <c r="CW25" s="631"/>
      <c r="CX25" s="631"/>
      <c r="CY25" s="632"/>
      <c r="CZ25" s="615">
        <v>12.5</v>
      </c>
      <c r="DA25" s="643"/>
      <c r="DB25" s="643"/>
      <c r="DC25" s="645"/>
      <c r="DD25" s="619">
        <v>961404</v>
      </c>
      <c r="DE25" s="631"/>
      <c r="DF25" s="631"/>
      <c r="DG25" s="631"/>
      <c r="DH25" s="631"/>
      <c r="DI25" s="631"/>
      <c r="DJ25" s="631"/>
      <c r="DK25" s="632"/>
      <c r="DL25" s="619">
        <v>932092</v>
      </c>
      <c r="DM25" s="631"/>
      <c r="DN25" s="631"/>
      <c r="DO25" s="631"/>
      <c r="DP25" s="631"/>
      <c r="DQ25" s="631"/>
      <c r="DR25" s="631"/>
      <c r="DS25" s="631"/>
      <c r="DT25" s="631"/>
      <c r="DU25" s="631"/>
      <c r="DV25" s="632"/>
      <c r="DW25" s="615">
        <v>21.4</v>
      </c>
      <c r="DX25" s="643"/>
      <c r="DY25" s="643"/>
      <c r="DZ25" s="643"/>
      <c r="EA25" s="643"/>
      <c r="EB25" s="643"/>
      <c r="EC25" s="644"/>
    </row>
    <row r="26" spans="2:133" ht="11.25" customHeight="1" x14ac:dyDescent="0.15">
      <c r="B26" s="607" t="s">
        <v>284</v>
      </c>
      <c r="C26" s="608"/>
      <c r="D26" s="608"/>
      <c r="E26" s="608"/>
      <c r="F26" s="608"/>
      <c r="G26" s="608"/>
      <c r="H26" s="608"/>
      <c r="I26" s="608"/>
      <c r="J26" s="608"/>
      <c r="K26" s="608"/>
      <c r="L26" s="608"/>
      <c r="M26" s="608"/>
      <c r="N26" s="608"/>
      <c r="O26" s="608"/>
      <c r="P26" s="608"/>
      <c r="Q26" s="609"/>
      <c r="R26" s="610">
        <v>678</v>
      </c>
      <c r="S26" s="611"/>
      <c r="T26" s="611"/>
      <c r="U26" s="611"/>
      <c r="V26" s="611"/>
      <c r="W26" s="611"/>
      <c r="X26" s="611"/>
      <c r="Y26" s="612"/>
      <c r="Z26" s="613">
        <v>0</v>
      </c>
      <c r="AA26" s="613"/>
      <c r="AB26" s="613"/>
      <c r="AC26" s="613"/>
      <c r="AD26" s="614">
        <v>678</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592796</v>
      </c>
      <c r="CS26" s="611"/>
      <c r="CT26" s="611"/>
      <c r="CU26" s="611"/>
      <c r="CV26" s="611"/>
      <c r="CW26" s="611"/>
      <c r="CX26" s="611"/>
      <c r="CY26" s="612"/>
      <c r="CZ26" s="615">
        <v>6.9</v>
      </c>
      <c r="DA26" s="643"/>
      <c r="DB26" s="643"/>
      <c r="DC26" s="645"/>
      <c r="DD26" s="619">
        <v>556077</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3"/>
      <c r="DY26" s="643"/>
      <c r="DZ26" s="643"/>
      <c r="EA26" s="643"/>
      <c r="EB26" s="643"/>
      <c r="EC26" s="644"/>
    </row>
    <row r="27" spans="2:133" ht="11.25" customHeight="1" x14ac:dyDescent="0.15">
      <c r="B27" s="607" t="s">
        <v>287</v>
      </c>
      <c r="C27" s="608"/>
      <c r="D27" s="608"/>
      <c r="E27" s="608"/>
      <c r="F27" s="608"/>
      <c r="G27" s="608"/>
      <c r="H27" s="608"/>
      <c r="I27" s="608"/>
      <c r="J27" s="608"/>
      <c r="K27" s="608"/>
      <c r="L27" s="608"/>
      <c r="M27" s="608"/>
      <c r="N27" s="608"/>
      <c r="O27" s="608"/>
      <c r="P27" s="608"/>
      <c r="Q27" s="609"/>
      <c r="R27" s="610">
        <v>27662</v>
      </c>
      <c r="S27" s="611"/>
      <c r="T27" s="611"/>
      <c r="U27" s="611"/>
      <c r="V27" s="611"/>
      <c r="W27" s="611"/>
      <c r="X27" s="611"/>
      <c r="Y27" s="612"/>
      <c r="Z27" s="613">
        <v>0.3</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1413550</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1133717</v>
      </c>
      <c r="CS27" s="631"/>
      <c r="CT27" s="631"/>
      <c r="CU27" s="631"/>
      <c r="CV27" s="631"/>
      <c r="CW27" s="631"/>
      <c r="CX27" s="631"/>
      <c r="CY27" s="632"/>
      <c r="CZ27" s="615">
        <v>13.2</v>
      </c>
      <c r="DA27" s="643"/>
      <c r="DB27" s="643"/>
      <c r="DC27" s="645"/>
      <c r="DD27" s="619">
        <v>344876</v>
      </c>
      <c r="DE27" s="631"/>
      <c r="DF27" s="631"/>
      <c r="DG27" s="631"/>
      <c r="DH27" s="631"/>
      <c r="DI27" s="631"/>
      <c r="DJ27" s="631"/>
      <c r="DK27" s="632"/>
      <c r="DL27" s="619">
        <v>273583</v>
      </c>
      <c r="DM27" s="631"/>
      <c r="DN27" s="631"/>
      <c r="DO27" s="631"/>
      <c r="DP27" s="631"/>
      <c r="DQ27" s="631"/>
      <c r="DR27" s="631"/>
      <c r="DS27" s="631"/>
      <c r="DT27" s="631"/>
      <c r="DU27" s="631"/>
      <c r="DV27" s="632"/>
      <c r="DW27" s="615">
        <v>6.3</v>
      </c>
      <c r="DX27" s="643"/>
      <c r="DY27" s="643"/>
      <c r="DZ27" s="643"/>
      <c r="EA27" s="643"/>
      <c r="EB27" s="643"/>
      <c r="EC27" s="644"/>
    </row>
    <row r="28" spans="2:133" ht="11.25" customHeight="1" x14ac:dyDescent="0.15">
      <c r="B28" s="607" t="s">
        <v>290</v>
      </c>
      <c r="C28" s="608"/>
      <c r="D28" s="608"/>
      <c r="E28" s="608"/>
      <c r="F28" s="608"/>
      <c r="G28" s="608"/>
      <c r="H28" s="608"/>
      <c r="I28" s="608"/>
      <c r="J28" s="608"/>
      <c r="K28" s="608"/>
      <c r="L28" s="608"/>
      <c r="M28" s="608"/>
      <c r="N28" s="608"/>
      <c r="O28" s="608"/>
      <c r="P28" s="608"/>
      <c r="Q28" s="609"/>
      <c r="R28" s="610">
        <v>28654</v>
      </c>
      <c r="S28" s="611"/>
      <c r="T28" s="611"/>
      <c r="U28" s="611"/>
      <c r="V28" s="611"/>
      <c r="W28" s="611"/>
      <c r="X28" s="611"/>
      <c r="Y28" s="612"/>
      <c r="Z28" s="613">
        <v>0.3</v>
      </c>
      <c r="AA28" s="613"/>
      <c r="AB28" s="613"/>
      <c r="AC28" s="613"/>
      <c r="AD28" s="614">
        <v>4345</v>
      </c>
      <c r="AE28" s="614"/>
      <c r="AF28" s="614"/>
      <c r="AG28" s="614"/>
      <c r="AH28" s="614"/>
      <c r="AI28" s="614"/>
      <c r="AJ28" s="614"/>
      <c r="AK28" s="614"/>
      <c r="AL28" s="615">
        <v>0.1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768000</v>
      </c>
      <c r="CS28" s="611"/>
      <c r="CT28" s="611"/>
      <c r="CU28" s="611"/>
      <c r="CV28" s="611"/>
      <c r="CW28" s="611"/>
      <c r="CX28" s="611"/>
      <c r="CY28" s="612"/>
      <c r="CZ28" s="615">
        <v>8.9</v>
      </c>
      <c r="DA28" s="643"/>
      <c r="DB28" s="643"/>
      <c r="DC28" s="645"/>
      <c r="DD28" s="619">
        <v>747750</v>
      </c>
      <c r="DE28" s="611"/>
      <c r="DF28" s="611"/>
      <c r="DG28" s="611"/>
      <c r="DH28" s="611"/>
      <c r="DI28" s="611"/>
      <c r="DJ28" s="611"/>
      <c r="DK28" s="612"/>
      <c r="DL28" s="619">
        <v>721977</v>
      </c>
      <c r="DM28" s="611"/>
      <c r="DN28" s="611"/>
      <c r="DO28" s="611"/>
      <c r="DP28" s="611"/>
      <c r="DQ28" s="611"/>
      <c r="DR28" s="611"/>
      <c r="DS28" s="611"/>
      <c r="DT28" s="611"/>
      <c r="DU28" s="611"/>
      <c r="DV28" s="612"/>
      <c r="DW28" s="615">
        <v>16.600000000000001</v>
      </c>
      <c r="DX28" s="643"/>
      <c r="DY28" s="643"/>
      <c r="DZ28" s="643"/>
      <c r="EA28" s="643"/>
      <c r="EB28" s="643"/>
      <c r="EC28" s="644"/>
    </row>
    <row r="29" spans="2:133" ht="11.25" customHeight="1" x14ac:dyDescent="0.15">
      <c r="B29" s="607" t="s">
        <v>292</v>
      </c>
      <c r="C29" s="608"/>
      <c r="D29" s="608"/>
      <c r="E29" s="608"/>
      <c r="F29" s="608"/>
      <c r="G29" s="608"/>
      <c r="H29" s="608"/>
      <c r="I29" s="608"/>
      <c r="J29" s="608"/>
      <c r="K29" s="608"/>
      <c r="L29" s="608"/>
      <c r="M29" s="608"/>
      <c r="N29" s="608"/>
      <c r="O29" s="608"/>
      <c r="P29" s="608"/>
      <c r="Q29" s="609"/>
      <c r="R29" s="610">
        <v>23592</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3"/>
      <c r="AQ29" s="634"/>
      <c r="AR29" s="634"/>
      <c r="AS29" s="634"/>
      <c r="AT29" s="634"/>
      <c r="AU29" s="634"/>
      <c r="AV29" s="634"/>
      <c r="AW29" s="634"/>
      <c r="AX29" s="634"/>
      <c r="AY29" s="634"/>
      <c r="AZ29" s="634"/>
      <c r="BA29" s="634"/>
      <c r="BB29" s="634"/>
      <c r="BC29" s="634"/>
      <c r="BD29" s="634"/>
      <c r="BE29" s="634"/>
      <c r="BF29" s="635"/>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293</v>
      </c>
      <c r="CE29" s="649"/>
      <c r="CF29" s="607" t="s">
        <v>66</v>
      </c>
      <c r="CG29" s="608"/>
      <c r="CH29" s="608"/>
      <c r="CI29" s="608"/>
      <c r="CJ29" s="608"/>
      <c r="CK29" s="608"/>
      <c r="CL29" s="608"/>
      <c r="CM29" s="608"/>
      <c r="CN29" s="608"/>
      <c r="CO29" s="608"/>
      <c r="CP29" s="608"/>
      <c r="CQ29" s="609"/>
      <c r="CR29" s="610">
        <v>767496</v>
      </c>
      <c r="CS29" s="631"/>
      <c r="CT29" s="631"/>
      <c r="CU29" s="631"/>
      <c r="CV29" s="631"/>
      <c r="CW29" s="631"/>
      <c r="CX29" s="631"/>
      <c r="CY29" s="632"/>
      <c r="CZ29" s="615">
        <v>8.9</v>
      </c>
      <c r="DA29" s="643"/>
      <c r="DB29" s="643"/>
      <c r="DC29" s="645"/>
      <c r="DD29" s="619">
        <v>747246</v>
      </c>
      <c r="DE29" s="631"/>
      <c r="DF29" s="631"/>
      <c r="DG29" s="631"/>
      <c r="DH29" s="631"/>
      <c r="DI29" s="631"/>
      <c r="DJ29" s="631"/>
      <c r="DK29" s="632"/>
      <c r="DL29" s="619">
        <v>721473</v>
      </c>
      <c r="DM29" s="631"/>
      <c r="DN29" s="631"/>
      <c r="DO29" s="631"/>
      <c r="DP29" s="631"/>
      <c r="DQ29" s="631"/>
      <c r="DR29" s="631"/>
      <c r="DS29" s="631"/>
      <c r="DT29" s="631"/>
      <c r="DU29" s="631"/>
      <c r="DV29" s="632"/>
      <c r="DW29" s="615">
        <v>16.600000000000001</v>
      </c>
      <c r="DX29" s="643"/>
      <c r="DY29" s="643"/>
      <c r="DZ29" s="643"/>
      <c r="EA29" s="643"/>
      <c r="EB29" s="643"/>
      <c r="EC29" s="644"/>
    </row>
    <row r="30" spans="2:133" ht="11.25" customHeight="1" x14ac:dyDescent="0.15">
      <c r="B30" s="607" t="s">
        <v>294</v>
      </c>
      <c r="C30" s="608"/>
      <c r="D30" s="608"/>
      <c r="E30" s="608"/>
      <c r="F30" s="608"/>
      <c r="G30" s="608"/>
      <c r="H30" s="608"/>
      <c r="I30" s="608"/>
      <c r="J30" s="608"/>
      <c r="K30" s="608"/>
      <c r="L30" s="608"/>
      <c r="M30" s="608"/>
      <c r="N30" s="608"/>
      <c r="O30" s="608"/>
      <c r="P30" s="608"/>
      <c r="Q30" s="609"/>
      <c r="R30" s="610">
        <v>1015225</v>
      </c>
      <c r="S30" s="611"/>
      <c r="T30" s="611"/>
      <c r="U30" s="611"/>
      <c r="V30" s="611"/>
      <c r="W30" s="611"/>
      <c r="X30" s="611"/>
      <c r="Y30" s="612"/>
      <c r="Z30" s="613">
        <v>11.6</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46"/>
      <c r="BI30" s="646"/>
      <c r="BJ30" s="646"/>
      <c r="BK30" s="646"/>
      <c r="BL30" s="646"/>
      <c r="BM30" s="646"/>
      <c r="BN30" s="646"/>
      <c r="BO30" s="646"/>
      <c r="BP30" s="646"/>
      <c r="BQ30" s="647"/>
      <c r="BR30" s="592" t="s">
        <v>296</v>
      </c>
      <c r="BS30" s="646"/>
      <c r="BT30" s="646"/>
      <c r="BU30" s="646"/>
      <c r="BV30" s="646"/>
      <c r="BW30" s="646"/>
      <c r="BX30" s="646"/>
      <c r="BY30" s="646"/>
      <c r="BZ30" s="646"/>
      <c r="CA30" s="646"/>
      <c r="CB30" s="647"/>
      <c r="CD30" s="650"/>
      <c r="CE30" s="651"/>
      <c r="CF30" s="607" t="s">
        <v>297</v>
      </c>
      <c r="CG30" s="608"/>
      <c r="CH30" s="608"/>
      <c r="CI30" s="608"/>
      <c r="CJ30" s="608"/>
      <c r="CK30" s="608"/>
      <c r="CL30" s="608"/>
      <c r="CM30" s="608"/>
      <c r="CN30" s="608"/>
      <c r="CO30" s="608"/>
      <c r="CP30" s="608"/>
      <c r="CQ30" s="609"/>
      <c r="CR30" s="610">
        <v>741214</v>
      </c>
      <c r="CS30" s="611"/>
      <c r="CT30" s="611"/>
      <c r="CU30" s="611"/>
      <c r="CV30" s="611"/>
      <c r="CW30" s="611"/>
      <c r="CX30" s="611"/>
      <c r="CY30" s="612"/>
      <c r="CZ30" s="615">
        <v>8.6</v>
      </c>
      <c r="DA30" s="643"/>
      <c r="DB30" s="643"/>
      <c r="DC30" s="645"/>
      <c r="DD30" s="619">
        <v>730100</v>
      </c>
      <c r="DE30" s="611"/>
      <c r="DF30" s="611"/>
      <c r="DG30" s="611"/>
      <c r="DH30" s="611"/>
      <c r="DI30" s="611"/>
      <c r="DJ30" s="611"/>
      <c r="DK30" s="612"/>
      <c r="DL30" s="619">
        <v>704327</v>
      </c>
      <c r="DM30" s="611"/>
      <c r="DN30" s="611"/>
      <c r="DO30" s="611"/>
      <c r="DP30" s="611"/>
      <c r="DQ30" s="611"/>
      <c r="DR30" s="611"/>
      <c r="DS30" s="611"/>
      <c r="DT30" s="611"/>
      <c r="DU30" s="611"/>
      <c r="DV30" s="612"/>
      <c r="DW30" s="615">
        <v>16.2</v>
      </c>
      <c r="DX30" s="643"/>
      <c r="DY30" s="643"/>
      <c r="DZ30" s="643"/>
      <c r="EA30" s="643"/>
      <c r="EB30" s="643"/>
      <c r="EC30" s="644"/>
    </row>
    <row r="31" spans="2:133" ht="11.25" customHeight="1" x14ac:dyDescent="0.15">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299</v>
      </c>
      <c r="AQ31" s="659"/>
      <c r="AR31" s="659"/>
      <c r="AS31" s="659"/>
      <c r="AT31" s="664" t="s">
        <v>300</v>
      </c>
      <c r="AU31" s="200"/>
      <c r="AV31" s="200"/>
      <c r="AW31" s="200"/>
      <c r="AX31" s="596" t="s">
        <v>178</v>
      </c>
      <c r="AY31" s="597"/>
      <c r="AZ31" s="597"/>
      <c r="BA31" s="597"/>
      <c r="BB31" s="597"/>
      <c r="BC31" s="597"/>
      <c r="BD31" s="597"/>
      <c r="BE31" s="597"/>
      <c r="BF31" s="598"/>
      <c r="BG31" s="657">
        <v>99.3</v>
      </c>
      <c r="BH31" s="654"/>
      <c r="BI31" s="654"/>
      <c r="BJ31" s="654"/>
      <c r="BK31" s="654"/>
      <c r="BL31" s="654"/>
      <c r="BM31" s="605">
        <v>97.9</v>
      </c>
      <c r="BN31" s="654"/>
      <c r="BO31" s="654"/>
      <c r="BP31" s="654"/>
      <c r="BQ31" s="655"/>
      <c r="BR31" s="657">
        <v>99.2</v>
      </c>
      <c r="BS31" s="654"/>
      <c r="BT31" s="654"/>
      <c r="BU31" s="654"/>
      <c r="BV31" s="654"/>
      <c r="BW31" s="654"/>
      <c r="BX31" s="605">
        <v>97.5</v>
      </c>
      <c r="BY31" s="654"/>
      <c r="BZ31" s="654"/>
      <c r="CA31" s="654"/>
      <c r="CB31" s="655"/>
      <c r="CD31" s="650"/>
      <c r="CE31" s="651"/>
      <c r="CF31" s="607" t="s">
        <v>301</v>
      </c>
      <c r="CG31" s="608"/>
      <c r="CH31" s="608"/>
      <c r="CI31" s="608"/>
      <c r="CJ31" s="608"/>
      <c r="CK31" s="608"/>
      <c r="CL31" s="608"/>
      <c r="CM31" s="608"/>
      <c r="CN31" s="608"/>
      <c r="CO31" s="608"/>
      <c r="CP31" s="608"/>
      <c r="CQ31" s="609"/>
      <c r="CR31" s="610">
        <v>26282</v>
      </c>
      <c r="CS31" s="631"/>
      <c r="CT31" s="631"/>
      <c r="CU31" s="631"/>
      <c r="CV31" s="631"/>
      <c r="CW31" s="631"/>
      <c r="CX31" s="631"/>
      <c r="CY31" s="632"/>
      <c r="CZ31" s="615">
        <v>0.3</v>
      </c>
      <c r="DA31" s="643"/>
      <c r="DB31" s="643"/>
      <c r="DC31" s="645"/>
      <c r="DD31" s="619">
        <v>17146</v>
      </c>
      <c r="DE31" s="631"/>
      <c r="DF31" s="631"/>
      <c r="DG31" s="631"/>
      <c r="DH31" s="631"/>
      <c r="DI31" s="631"/>
      <c r="DJ31" s="631"/>
      <c r="DK31" s="632"/>
      <c r="DL31" s="619">
        <v>17146</v>
      </c>
      <c r="DM31" s="631"/>
      <c r="DN31" s="631"/>
      <c r="DO31" s="631"/>
      <c r="DP31" s="631"/>
      <c r="DQ31" s="631"/>
      <c r="DR31" s="631"/>
      <c r="DS31" s="631"/>
      <c r="DT31" s="631"/>
      <c r="DU31" s="631"/>
      <c r="DV31" s="632"/>
      <c r="DW31" s="615">
        <v>0.4</v>
      </c>
      <c r="DX31" s="643"/>
      <c r="DY31" s="643"/>
      <c r="DZ31" s="643"/>
      <c r="EA31" s="643"/>
      <c r="EB31" s="643"/>
      <c r="EC31" s="644"/>
    </row>
    <row r="32" spans="2:133" ht="11.25" customHeight="1" x14ac:dyDescent="0.15">
      <c r="B32" s="607" t="s">
        <v>302</v>
      </c>
      <c r="C32" s="608"/>
      <c r="D32" s="608"/>
      <c r="E32" s="608"/>
      <c r="F32" s="608"/>
      <c r="G32" s="608"/>
      <c r="H32" s="608"/>
      <c r="I32" s="608"/>
      <c r="J32" s="608"/>
      <c r="K32" s="608"/>
      <c r="L32" s="608"/>
      <c r="M32" s="608"/>
      <c r="N32" s="608"/>
      <c r="O32" s="608"/>
      <c r="P32" s="608"/>
      <c r="Q32" s="609"/>
      <c r="R32" s="610">
        <v>902403</v>
      </c>
      <c r="S32" s="611"/>
      <c r="T32" s="611"/>
      <c r="U32" s="611"/>
      <c r="V32" s="611"/>
      <c r="W32" s="611"/>
      <c r="X32" s="611"/>
      <c r="Y32" s="612"/>
      <c r="Z32" s="613">
        <v>10.3</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303</v>
      </c>
      <c r="AX32" s="607" t="s">
        <v>304</v>
      </c>
      <c r="AY32" s="608"/>
      <c r="AZ32" s="608"/>
      <c r="BA32" s="608"/>
      <c r="BB32" s="608"/>
      <c r="BC32" s="608"/>
      <c r="BD32" s="608"/>
      <c r="BE32" s="608"/>
      <c r="BF32" s="609"/>
      <c r="BG32" s="667">
        <v>99.3</v>
      </c>
      <c r="BH32" s="631"/>
      <c r="BI32" s="631"/>
      <c r="BJ32" s="631"/>
      <c r="BK32" s="631"/>
      <c r="BL32" s="631"/>
      <c r="BM32" s="616">
        <v>98</v>
      </c>
      <c r="BN32" s="631"/>
      <c r="BO32" s="631"/>
      <c r="BP32" s="631"/>
      <c r="BQ32" s="656"/>
      <c r="BR32" s="667">
        <v>99.3</v>
      </c>
      <c r="BS32" s="631"/>
      <c r="BT32" s="631"/>
      <c r="BU32" s="631"/>
      <c r="BV32" s="631"/>
      <c r="BW32" s="631"/>
      <c r="BX32" s="616">
        <v>97.8</v>
      </c>
      <c r="BY32" s="631"/>
      <c r="BZ32" s="631"/>
      <c r="CA32" s="631"/>
      <c r="CB32" s="656"/>
      <c r="CD32" s="652"/>
      <c r="CE32" s="653"/>
      <c r="CF32" s="607" t="s">
        <v>305</v>
      </c>
      <c r="CG32" s="608"/>
      <c r="CH32" s="608"/>
      <c r="CI32" s="608"/>
      <c r="CJ32" s="608"/>
      <c r="CK32" s="608"/>
      <c r="CL32" s="608"/>
      <c r="CM32" s="608"/>
      <c r="CN32" s="608"/>
      <c r="CO32" s="608"/>
      <c r="CP32" s="608"/>
      <c r="CQ32" s="609"/>
      <c r="CR32" s="610">
        <v>504</v>
      </c>
      <c r="CS32" s="611"/>
      <c r="CT32" s="611"/>
      <c r="CU32" s="611"/>
      <c r="CV32" s="611"/>
      <c r="CW32" s="611"/>
      <c r="CX32" s="611"/>
      <c r="CY32" s="612"/>
      <c r="CZ32" s="615">
        <v>0</v>
      </c>
      <c r="DA32" s="643"/>
      <c r="DB32" s="643"/>
      <c r="DC32" s="645"/>
      <c r="DD32" s="619">
        <v>504</v>
      </c>
      <c r="DE32" s="611"/>
      <c r="DF32" s="611"/>
      <c r="DG32" s="611"/>
      <c r="DH32" s="611"/>
      <c r="DI32" s="611"/>
      <c r="DJ32" s="611"/>
      <c r="DK32" s="612"/>
      <c r="DL32" s="619">
        <v>504</v>
      </c>
      <c r="DM32" s="611"/>
      <c r="DN32" s="611"/>
      <c r="DO32" s="611"/>
      <c r="DP32" s="611"/>
      <c r="DQ32" s="611"/>
      <c r="DR32" s="611"/>
      <c r="DS32" s="611"/>
      <c r="DT32" s="611"/>
      <c r="DU32" s="611"/>
      <c r="DV32" s="612"/>
      <c r="DW32" s="615">
        <v>0</v>
      </c>
      <c r="DX32" s="643"/>
      <c r="DY32" s="643"/>
      <c r="DZ32" s="643"/>
      <c r="EA32" s="643"/>
      <c r="EB32" s="643"/>
      <c r="EC32" s="644"/>
    </row>
    <row r="33" spans="2:133" ht="11.25" customHeight="1" x14ac:dyDescent="0.15">
      <c r="B33" s="607" t="s">
        <v>306</v>
      </c>
      <c r="C33" s="608"/>
      <c r="D33" s="608"/>
      <c r="E33" s="608"/>
      <c r="F33" s="608"/>
      <c r="G33" s="608"/>
      <c r="H33" s="608"/>
      <c r="I33" s="608"/>
      <c r="J33" s="608"/>
      <c r="K33" s="608"/>
      <c r="L33" s="608"/>
      <c r="M33" s="608"/>
      <c r="N33" s="608"/>
      <c r="O33" s="608"/>
      <c r="P33" s="608"/>
      <c r="Q33" s="609"/>
      <c r="R33" s="610">
        <v>39170</v>
      </c>
      <c r="S33" s="611"/>
      <c r="T33" s="611"/>
      <c r="U33" s="611"/>
      <c r="V33" s="611"/>
      <c r="W33" s="611"/>
      <c r="X33" s="611"/>
      <c r="Y33" s="612"/>
      <c r="Z33" s="613">
        <v>0.4</v>
      </c>
      <c r="AA33" s="613"/>
      <c r="AB33" s="613"/>
      <c r="AC33" s="613"/>
      <c r="AD33" s="614">
        <v>13043</v>
      </c>
      <c r="AE33" s="614"/>
      <c r="AF33" s="614"/>
      <c r="AG33" s="614"/>
      <c r="AH33" s="614"/>
      <c r="AI33" s="614"/>
      <c r="AJ33" s="614"/>
      <c r="AK33" s="614"/>
      <c r="AL33" s="615">
        <v>0.3</v>
      </c>
      <c r="AM33" s="616"/>
      <c r="AN33" s="616"/>
      <c r="AO33" s="617"/>
      <c r="AP33" s="662"/>
      <c r="AQ33" s="663"/>
      <c r="AR33" s="663"/>
      <c r="AS33" s="663"/>
      <c r="AT33" s="666"/>
      <c r="AU33" s="201"/>
      <c r="AV33" s="201"/>
      <c r="AW33" s="201"/>
      <c r="AX33" s="633" t="s">
        <v>307</v>
      </c>
      <c r="AY33" s="634"/>
      <c r="AZ33" s="634"/>
      <c r="BA33" s="634"/>
      <c r="BB33" s="634"/>
      <c r="BC33" s="634"/>
      <c r="BD33" s="634"/>
      <c r="BE33" s="634"/>
      <c r="BF33" s="635"/>
      <c r="BG33" s="668">
        <v>99.2</v>
      </c>
      <c r="BH33" s="669"/>
      <c r="BI33" s="669"/>
      <c r="BJ33" s="669"/>
      <c r="BK33" s="669"/>
      <c r="BL33" s="669"/>
      <c r="BM33" s="670">
        <v>97.4</v>
      </c>
      <c r="BN33" s="669"/>
      <c r="BO33" s="669"/>
      <c r="BP33" s="669"/>
      <c r="BQ33" s="671"/>
      <c r="BR33" s="668">
        <v>98.9</v>
      </c>
      <c r="BS33" s="669"/>
      <c r="BT33" s="669"/>
      <c r="BU33" s="669"/>
      <c r="BV33" s="669"/>
      <c r="BW33" s="669"/>
      <c r="BX33" s="670">
        <v>96.7</v>
      </c>
      <c r="BY33" s="669"/>
      <c r="BZ33" s="669"/>
      <c r="CA33" s="669"/>
      <c r="CB33" s="671"/>
      <c r="CD33" s="607" t="s">
        <v>308</v>
      </c>
      <c r="CE33" s="608"/>
      <c r="CF33" s="608"/>
      <c r="CG33" s="608"/>
      <c r="CH33" s="608"/>
      <c r="CI33" s="608"/>
      <c r="CJ33" s="608"/>
      <c r="CK33" s="608"/>
      <c r="CL33" s="608"/>
      <c r="CM33" s="608"/>
      <c r="CN33" s="608"/>
      <c r="CO33" s="608"/>
      <c r="CP33" s="608"/>
      <c r="CQ33" s="609"/>
      <c r="CR33" s="610">
        <v>4011105</v>
      </c>
      <c r="CS33" s="631"/>
      <c r="CT33" s="631"/>
      <c r="CU33" s="631"/>
      <c r="CV33" s="631"/>
      <c r="CW33" s="631"/>
      <c r="CX33" s="631"/>
      <c r="CY33" s="632"/>
      <c r="CZ33" s="615">
        <v>46.6</v>
      </c>
      <c r="DA33" s="643"/>
      <c r="DB33" s="643"/>
      <c r="DC33" s="645"/>
      <c r="DD33" s="619">
        <v>3080458</v>
      </c>
      <c r="DE33" s="631"/>
      <c r="DF33" s="631"/>
      <c r="DG33" s="631"/>
      <c r="DH33" s="631"/>
      <c r="DI33" s="631"/>
      <c r="DJ33" s="631"/>
      <c r="DK33" s="632"/>
      <c r="DL33" s="619">
        <v>2121791</v>
      </c>
      <c r="DM33" s="631"/>
      <c r="DN33" s="631"/>
      <c r="DO33" s="631"/>
      <c r="DP33" s="631"/>
      <c r="DQ33" s="631"/>
      <c r="DR33" s="631"/>
      <c r="DS33" s="631"/>
      <c r="DT33" s="631"/>
      <c r="DU33" s="631"/>
      <c r="DV33" s="632"/>
      <c r="DW33" s="615">
        <v>48.7</v>
      </c>
      <c r="DX33" s="643"/>
      <c r="DY33" s="643"/>
      <c r="DZ33" s="643"/>
      <c r="EA33" s="643"/>
      <c r="EB33" s="643"/>
      <c r="EC33" s="644"/>
    </row>
    <row r="34" spans="2:133" ht="11.25" customHeight="1" x14ac:dyDescent="0.15">
      <c r="B34" s="607" t="s">
        <v>309</v>
      </c>
      <c r="C34" s="608"/>
      <c r="D34" s="608"/>
      <c r="E34" s="608"/>
      <c r="F34" s="608"/>
      <c r="G34" s="608"/>
      <c r="H34" s="608"/>
      <c r="I34" s="608"/>
      <c r="J34" s="608"/>
      <c r="K34" s="608"/>
      <c r="L34" s="608"/>
      <c r="M34" s="608"/>
      <c r="N34" s="608"/>
      <c r="O34" s="608"/>
      <c r="P34" s="608"/>
      <c r="Q34" s="609"/>
      <c r="R34" s="610">
        <v>26741</v>
      </c>
      <c r="S34" s="611"/>
      <c r="T34" s="611"/>
      <c r="U34" s="611"/>
      <c r="V34" s="611"/>
      <c r="W34" s="611"/>
      <c r="X34" s="611"/>
      <c r="Y34" s="612"/>
      <c r="Z34" s="613">
        <v>0.3</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310</v>
      </c>
      <c r="CE34" s="608"/>
      <c r="CF34" s="608"/>
      <c r="CG34" s="608"/>
      <c r="CH34" s="608"/>
      <c r="CI34" s="608"/>
      <c r="CJ34" s="608"/>
      <c r="CK34" s="608"/>
      <c r="CL34" s="608"/>
      <c r="CM34" s="608"/>
      <c r="CN34" s="608"/>
      <c r="CO34" s="608"/>
      <c r="CP34" s="608"/>
      <c r="CQ34" s="609"/>
      <c r="CR34" s="610">
        <v>920853</v>
      </c>
      <c r="CS34" s="611"/>
      <c r="CT34" s="611"/>
      <c r="CU34" s="611"/>
      <c r="CV34" s="611"/>
      <c r="CW34" s="611"/>
      <c r="CX34" s="611"/>
      <c r="CY34" s="612"/>
      <c r="CZ34" s="615">
        <v>10.7</v>
      </c>
      <c r="DA34" s="643"/>
      <c r="DB34" s="643"/>
      <c r="DC34" s="645"/>
      <c r="DD34" s="619">
        <v>657644</v>
      </c>
      <c r="DE34" s="611"/>
      <c r="DF34" s="611"/>
      <c r="DG34" s="611"/>
      <c r="DH34" s="611"/>
      <c r="DI34" s="611"/>
      <c r="DJ34" s="611"/>
      <c r="DK34" s="612"/>
      <c r="DL34" s="619">
        <v>548160</v>
      </c>
      <c r="DM34" s="611"/>
      <c r="DN34" s="611"/>
      <c r="DO34" s="611"/>
      <c r="DP34" s="611"/>
      <c r="DQ34" s="611"/>
      <c r="DR34" s="611"/>
      <c r="DS34" s="611"/>
      <c r="DT34" s="611"/>
      <c r="DU34" s="611"/>
      <c r="DV34" s="612"/>
      <c r="DW34" s="615">
        <v>12.6</v>
      </c>
      <c r="DX34" s="643"/>
      <c r="DY34" s="643"/>
      <c r="DZ34" s="643"/>
      <c r="EA34" s="643"/>
      <c r="EB34" s="643"/>
      <c r="EC34" s="644"/>
    </row>
    <row r="35" spans="2:133" ht="11.25" customHeight="1" x14ac:dyDescent="0.15">
      <c r="B35" s="607" t="s">
        <v>311</v>
      </c>
      <c r="C35" s="608"/>
      <c r="D35" s="608"/>
      <c r="E35" s="608"/>
      <c r="F35" s="608"/>
      <c r="G35" s="608"/>
      <c r="H35" s="608"/>
      <c r="I35" s="608"/>
      <c r="J35" s="608"/>
      <c r="K35" s="608"/>
      <c r="L35" s="608"/>
      <c r="M35" s="608"/>
      <c r="N35" s="608"/>
      <c r="O35" s="608"/>
      <c r="P35" s="608"/>
      <c r="Q35" s="609"/>
      <c r="R35" s="610">
        <v>514195</v>
      </c>
      <c r="S35" s="611"/>
      <c r="T35" s="611"/>
      <c r="U35" s="611"/>
      <c r="V35" s="611"/>
      <c r="W35" s="611"/>
      <c r="X35" s="611"/>
      <c r="Y35" s="612"/>
      <c r="Z35" s="613">
        <v>5.9</v>
      </c>
      <c r="AA35" s="613"/>
      <c r="AB35" s="613"/>
      <c r="AC35" s="613"/>
      <c r="AD35" s="614" t="s">
        <v>122</v>
      </c>
      <c r="AE35" s="614"/>
      <c r="AF35" s="614"/>
      <c r="AG35" s="614"/>
      <c r="AH35" s="614"/>
      <c r="AI35" s="614"/>
      <c r="AJ35" s="614"/>
      <c r="AK35" s="614"/>
      <c r="AL35" s="615" t="s">
        <v>122</v>
      </c>
      <c r="AM35" s="616"/>
      <c r="AN35" s="616"/>
      <c r="AO35" s="617"/>
      <c r="AP35" s="206"/>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123221</v>
      </c>
      <c r="CS35" s="631"/>
      <c r="CT35" s="631"/>
      <c r="CU35" s="631"/>
      <c r="CV35" s="631"/>
      <c r="CW35" s="631"/>
      <c r="CX35" s="631"/>
      <c r="CY35" s="632"/>
      <c r="CZ35" s="615">
        <v>1.4</v>
      </c>
      <c r="DA35" s="643"/>
      <c r="DB35" s="643"/>
      <c r="DC35" s="645"/>
      <c r="DD35" s="619">
        <v>98510</v>
      </c>
      <c r="DE35" s="631"/>
      <c r="DF35" s="631"/>
      <c r="DG35" s="631"/>
      <c r="DH35" s="631"/>
      <c r="DI35" s="631"/>
      <c r="DJ35" s="631"/>
      <c r="DK35" s="632"/>
      <c r="DL35" s="619">
        <v>40304</v>
      </c>
      <c r="DM35" s="631"/>
      <c r="DN35" s="631"/>
      <c r="DO35" s="631"/>
      <c r="DP35" s="631"/>
      <c r="DQ35" s="631"/>
      <c r="DR35" s="631"/>
      <c r="DS35" s="631"/>
      <c r="DT35" s="631"/>
      <c r="DU35" s="631"/>
      <c r="DV35" s="632"/>
      <c r="DW35" s="615">
        <v>0.9</v>
      </c>
      <c r="DX35" s="643"/>
      <c r="DY35" s="643"/>
      <c r="DZ35" s="643"/>
      <c r="EA35" s="643"/>
      <c r="EB35" s="643"/>
      <c r="EC35" s="644"/>
    </row>
    <row r="36" spans="2:133" ht="11.25" customHeight="1" x14ac:dyDescent="0.15">
      <c r="B36" s="607" t="s">
        <v>315</v>
      </c>
      <c r="C36" s="608"/>
      <c r="D36" s="608"/>
      <c r="E36" s="608"/>
      <c r="F36" s="608"/>
      <c r="G36" s="608"/>
      <c r="H36" s="608"/>
      <c r="I36" s="608"/>
      <c r="J36" s="608"/>
      <c r="K36" s="608"/>
      <c r="L36" s="608"/>
      <c r="M36" s="608"/>
      <c r="N36" s="608"/>
      <c r="O36" s="608"/>
      <c r="P36" s="608"/>
      <c r="Q36" s="609"/>
      <c r="R36" s="610">
        <v>151730</v>
      </c>
      <c r="S36" s="611"/>
      <c r="T36" s="611"/>
      <c r="U36" s="611"/>
      <c r="V36" s="611"/>
      <c r="W36" s="611"/>
      <c r="X36" s="611"/>
      <c r="Y36" s="612"/>
      <c r="Z36" s="613">
        <v>1.7</v>
      </c>
      <c r="AA36" s="613"/>
      <c r="AB36" s="613"/>
      <c r="AC36" s="613"/>
      <c r="AD36" s="614" t="s">
        <v>122</v>
      </c>
      <c r="AE36" s="614"/>
      <c r="AF36" s="614"/>
      <c r="AG36" s="614"/>
      <c r="AH36" s="614"/>
      <c r="AI36" s="614"/>
      <c r="AJ36" s="614"/>
      <c r="AK36" s="614"/>
      <c r="AL36" s="615" t="s">
        <v>122</v>
      </c>
      <c r="AM36" s="616"/>
      <c r="AN36" s="616"/>
      <c r="AO36" s="617"/>
      <c r="AP36" s="206"/>
      <c r="AQ36" s="676" t="s">
        <v>316</v>
      </c>
      <c r="AR36" s="677"/>
      <c r="AS36" s="677"/>
      <c r="AT36" s="677"/>
      <c r="AU36" s="677"/>
      <c r="AV36" s="677"/>
      <c r="AW36" s="677"/>
      <c r="AX36" s="677"/>
      <c r="AY36" s="678"/>
      <c r="AZ36" s="599">
        <v>1126879</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90943</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1720351</v>
      </c>
      <c r="CS36" s="611"/>
      <c r="CT36" s="611"/>
      <c r="CU36" s="611"/>
      <c r="CV36" s="611"/>
      <c r="CW36" s="611"/>
      <c r="CX36" s="611"/>
      <c r="CY36" s="612"/>
      <c r="CZ36" s="615">
        <v>20</v>
      </c>
      <c r="DA36" s="643"/>
      <c r="DB36" s="643"/>
      <c r="DC36" s="645"/>
      <c r="DD36" s="619">
        <v>1253344</v>
      </c>
      <c r="DE36" s="611"/>
      <c r="DF36" s="611"/>
      <c r="DG36" s="611"/>
      <c r="DH36" s="611"/>
      <c r="DI36" s="611"/>
      <c r="DJ36" s="611"/>
      <c r="DK36" s="612"/>
      <c r="DL36" s="619">
        <v>993057</v>
      </c>
      <c r="DM36" s="611"/>
      <c r="DN36" s="611"/>
      <c r="DO36" s="611"/>
      <c r="DP36" s="611"/>
      <c r="DQ36" s="611"/>
      <c r="DR36" s="611"/>
      <c r="DS36" s="611"/>
      <c r="DT36" s="611"/>
      <c r="DU36" s="611"/>
      <c r="DV36" s="612"/>
      <c r="DW36" s="615">
        <v>22.8</v>
      </c>
      <c r="DX36" s="643"/>
      <c r="DY36" s="643"/>
      <c r="DZ36" s="643"/>
      <c r="EA36" s="643"/>
      <c r="EB36" s="643"/>
      <c r="EC36" s="644"/>
    </row>
    <row r="37" spans="2:133" ht="11.25" customHeight="1" x14ac:dyDescent="0.15">
      <c r="B37" s="607" t="s">
        <v>319</v>
      </c>
      <c r="C37" s="608"/>
      <c r="D37" s="608"/>
      <c r="E37" s="608"/>
      <c r="F37" s="608"/>
      <c r="G37" s="608"/>
      <c r="H37" s="608"/>
      <c r="I37" s="608"/>
      <c r="J37" s="608"/>
      <c r="K37" s="608"/>
      <c r="L37" s="608"/>
      <c r="M37" s="608"/>
      <c r="N37" s="608"/>
      <c r="O37" s="608"/>
      <c r="P37" s="608"/>
      <c r="Q37" s="609"/>
      <c r="R37" s="610">
        <v>132408</v>
      </c>
      <c r="S37" s="611"/>
      <c r="T37" s="611"/>
      <c r="U37" s="611"/>
      <c r="V37" s="611"/>
      <c r="W37" s="611"/>
      <c r="X37" s="611"/>
      <c r="Y37" s="612"/>
      <c r="Z37" s="613">
        <v>1.5</v>
      </c>
      <c r="AA37" s="613"/>
      <c r="AB37" s="613"/>
      <c r="AC37" s="613"/>
      <c r="AD37" s="614">
        <v>15</v>
      </c>
      <c r="AE37" s="614"/>
      <c r="AF37" s="614"/>
      <c r="AG37" s="614"/>
      <c r="AH37" s="614"/>
      <c r="AI37" s="614"/>
      <c r="AJ37" s="614"/>
      <c r="AK37" s="614"/>
      <c r="AL37" s="615">
        <v>0</v>
      </c>
      <c r="AM37" s="616"/>
      <c r="AN37" s="616"/>
      <c r="AO37" s="617"/>
      <c r="AQ37" s="673" t="s">
        <v>320</v>
      </c>
      <c r="AR37" s="674"/>
      <c r="AS37" s="674"/>
      <c r="AT37" s="674"/>
      <c r="AU37" s="674"/>
      <c r="AV37" s="674"/>
      <c r="AW37" s="674"/>
      <c r="AX37" s="674"/>
      <c r="AY37" s="675"/>
      <c r="AZ37" s="610">
        <v>379445</v>
      </c>
      <c r="BA37" s="611"/>
      <c r="BB37" s="611"/>
      <c r="BC37" s="611"/>
      <c r="BD37" s="631"/>
      <c r="BE37" s="631"/>
      <c r="BF37" s="656"/>
      <c r="BG37" s="607" t="s">
        <v>321</v>
      </c>
      <c r="BH37" s="608"/>
      <c r="BI37" s="608"/>
      <c r="BJ37" s="608"/>
      <c r="BK37" s="608"/>
      <c r="BL37" s="608"/>
      <c r="BM37" s="608"/>
      <c r="BN37" s="608"/>
      <c r="BO37" s="608"/>
      <c r="BP37" s="608"/>
      <c r="BQ37" s="608"/>
      <c r="BR37" s="608"/>
      <c r="BS37" s="608"/>
      <c r="BT37" s="608"/>
      <c r="BU37" s="609"/>
      <c r="BV37" s="610">
        <v>60600</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974680</v>
      </c>
      <c r="CS37" s="631"/>
      <c r="CT37" s="631"/>
      <c r="CU37" s="631"/>
      <c r="CV37" s="631"/>
      <c r="CW37" s="631"/>
      <c r="CX37" s="631"/>
      <c r="CY37" s="632"/>
      <c r="CZ37" s="615">
        <v>11.3</v>
      </c>
      <c r="DA37" s="643"/>
      <c r="DB37" s="643"/>
      <c r="DC37" s="645"/>
      <c r="DD37" s="619">
        <v>590937</v>
      </c>
      <c r="DE37" s="631"/>
      <c r="DF37" s="631"/>
      <c r="DG37" s="631"/>
      <c r="DH37" s="631"/>
      <c r="DI37" s="631"/>
      <c r="DJ37" s="631"/>
      <c r="DK37" s="632"/>
      <c r="DL37" s="619">
        <v>572267</v>
      </c>
      <c r="DM37" s="631"/>
      <c r="DN37" s="631"/>
      <c r="DO37" s="631"/>
      <c r="DP37" s="631"/>
      <c r="DQ37" s="631"/>
      <c r="DR37" s="631"/>
      <c r="DS37" s="631"/>
      <c r="DT37" s="631"/>
      <c r="DU37" s="631"/>
      <c r="DV37" s="632"/>
      <c r="DW37" s="615">
        <v>13.1</v>
      </c>
      <c r="DX37" s="643"/>
      <c r="DY37" s="643"/>
      <c r="DZ37" s="643"/>
      <c r="EA37" s="643"/>
      <c r="EB37" s="643"/>
      <c r="EC37" s="644"/>
    </row>
    <row r="38" spans="2:133" ht="11.25" customHeight="1" x14ac:dyDescent="0.15">
      <c r="B38" s="607" t="s">
        <v>323</v>
      </c>
      <c r="C38" s="608"/>
      <c r="D38" s="608"/>
      <c r="E38" s="608"/>
      <c r="F38" s="608"/>
      <c r="G38" s="608"/>
      <c r="H38" s="608"/>
      <c r="I38" s="608"/>
      <c r="J38" s="608"/>
      <c r="K38" s="608"/>
      <c r="L38" s="608"/>
      <c r="M38" s="608"/>
      <c r="N38" s="608"/>
      <c r="O38" s="608"/>
      <c r="P38" s="608"/>
      <c r="Q38" s="609"/>
      <c r="R38" s="610">
        <v>1249616</v>
      </c>
      <c r="S38" s="611"/>
      <c r="T38" s="611"/>
      <c r="U38" s="611"/>
      <c r="V38" s="611"/>
      <c r="W38" s="611"/>
      <c r="X38" s="611"/>
      <c r="Y38" s="612"/>
      <c r="Z38" s="613">
        <v>14.3</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v>30033</v>
      </c>
      <c r="BA38" s="611"/>
      <c r="BB38" s="611"/>
      <c r="BC38" s="611"/>
      <c r="BD38" s="631"/>
      <c r="BE38" s="631"/>
      <c r="BF38" s="656"/>
      <c r="BG38" s="607" t="s">
        <v>325</v>
      </c>
      <c r="BH38" s="608"/>
      <c r="BI38" s="608"/>
      <c r="BJ38" s="608"/>
      <c r="BK38" s="608"/>
      <c r="BL38" s="608"/>
      <c r="BM38" s="608"/>
      <c r="BN38" s="608"/>
      <c r="BO38" s="608"/>
      <c r="BP38" s="608"/>
      <c r="BQ38" s="608"/>
      <c r="BR38" s="608"/>
      <c r="BS38" s="608"/>
      <c r="BT38" s="608"/>
      <c r="BU38" s="609"/>
      <c r="BV38" s="610">
        <v>1753</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717661</v>
      </c>
      <c r="CS38" s="611"/>
      <c r="CT38" s="611"/>
      <c r="CU38" s="611"/>
      <c r="CV38" s="611"/>
      <c r="CW38" s="611"/>
      <c r="CX38" s="611"/>
      <c r="CY38" s="612"/>
      <c r="CZ38" s="615">
        <v>8.3000000000000007</v>
      </c>
      <c r="DA38" s="643"/>
      <c r="DB38" s="643"/>
      <c r="DC38" s="645"/>
      <c r="DD38" s="619">
        <v>582415</v>
      </c>
      <c r="DE38" s="611"/>
      <c r="DF38" s="611"/>
      <c r="DG38" s="611"/>
      <c r="DH38" s="611"/>
      <c r="DI38" s="611"/>
      <c r="DJ38" s="611"/>
      <c r="DK38" s="612"/>
      <c r="DL38" s="619">
        <v>520039</v>
      </c>
      <c r="DM38" s="611"/>
      <c r="DN38" s="611"/>
      <c r="DO38" s="611"/>
      <c r="DP38" s="611"/>
      <c r="DQ38" s="611"/>
      <c r="DR38" s="611"/>
      <c r="DS38" s="611"/>
      <c r="DT38" s="611"/>
      <c r="DU38" s="611"/>
      <c r="DV38" s="612"/>
      <c r="DW38" s="615">
        <v>11.9</v>
      </c>
      <c r="DX38" s="643"/>
      <c r="DY38" s="643"/>
      <c r="DZ38" s="643"/>
      <c r="EA38" s="643"/>
      <c r="EB38" s="643"/>
      <c r="EC38" s="644"/>
    </row>
    <row r="39" spans="2:133" ht="11.25" customHeight="1" x14ac:dyDescent="0.15">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v>29773</v>
      </c>
      <c r="BA39" s="611"/>
      <c r="BB39" s="611"/>
      <c r="BC39" s="611"/>
      <c r="BD39" s="631"/>
      <c r="BE39" s="631"/>
      <c r="BF39" s="656"/>
      <c r="BG39" s="607" t="s">
        <v>329</v>
      </c>
      <c r="BH39" s="608"/>
      <c r="BI39" s="608"/>
      <c r="BJ39" s="608"/>
      <c r="BK39" s="608"/>
      <c r="BL39" s="608"/>
      <c r="BM39" s="608"/>
      <c r="BN39" s="608"/>
      <c r="BO39" s="608"/>
      <c r="BP39" s="608"/>
      <c r="BQ39" s="608"/>
      <c r="BR39" s="608"/>
      <c r="BS39" s="608"/>
      <c r="BT39" s="608"/>
      <c r="BU39" s="609"/>
      <c r="BV39" s="610">
        <v>2452</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486656</v>
      </c>
      <c r="CS39" s="631"/>
      <c r="CT39" s="631"/>
      <c r="CU39" s="631"/>
      <c r="CV39" s="631"/>
      <c r="CW39" s="631"/>
      <c r="CX39" s="631"/>
      <c r="CY39" s="632"/>
      <c r="CZ39" s="615">
        <v>5.6</v>
      </c>
      <c r="DA39" s="643"/>
      <c r="DB39" s="643"/>
      <c r="DC39" s="645"/>
      <c r="DD39" s="619">
        <v>458582</v>
      </c>
      <c r="DE39" s="631"/>
      <c r="DF39" s="631"/>
      <c r="DG39" s="631"/>
      <c r="DH39" s="631"/>
      <c r="DI39" s="631"/>
      <c r="DJ39" s="631"/>
      <c r="DK39" s="632"/>
      <c r="DL39" s="619" t="s">
        <v>122</v>
      </c>
      <c r="DM39" s="631"/>
      <c r="DN39" s="631"/>
      <c r="DO39" s="631"/>
      <c r="DP39" s="631"/>
      <c r="DQ39" s="631"/>
      <c r="DR39" s="631"/>
      <c r="DS39" s="631"/>
      <c r="DT39" s="631"/>
      <c r="DU39" s="631"/>
      <c r="DV39" s="632"/>
      <c r="DW39" s="615" t="s">
        <v>122</v>
      </c>
      <c r="DX39" s="643"/>
      <c r="DY39" s="643"/>
      <c r="DZ39" s="643"/>
      <c r="EA39" s="643"/>
      <c r="EB39" s="643"/>
      <c r="EC39" s="644"/>
    </row>
    <row r="40" spans="2:133" ht="11.25" customHeight="1" x14ac:dyDescent="0.15">
      <c r="B40" s="607" t="s">
        <v>331</v>
      </c>
      <c r="C40" s="608"/>
      <c r="D40" s="608"/>
      <c r="E40" s="608"/>
      <c r="F40" s="608"/>
      <c r="G40" s="608"/>
      <c r="H40" s="608"/>
      <c r="I40" s="608"/>
      <c r="J40" s="608"/>
      <c r="K40" s="608"/>
      <c r="L40" s="608"/>
      <c r="M40" s="608"/>
      <c r="N40" s="608"/>
      <c r="O40" s="608"/>
      <c r="P40" s="608"/>
      <c r="Q40" s="609"/>
      <c r="R40" s="610">
        <v>10716</v>
      </c>
      <c r="S40" s="611"/>
      <c r="T40" s="611"/>
      <c r="U40" s="611"/>
      <c r="V40" s="611"/>
      <c r="W40" s="611"/>
      <c r="X40" s="611"/>
      <c r="Y40" s="612"/>
      <c r="Z40" s="613">
        <v>0.1</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31"/>
      <c r="BE40" s="631"/>
      <c r="BF40" s="656"/>
      <c r="BG40" s="660" t="s">
        <v>333</v>
      </c>
      <c r="BH40" s="661"/>
      <c r="BI40" s="661"/>
      <c r="BJ40" s="661"/>
      <c r="BK40" s="661"/>
      <c r="BL40" s="202"/>
      <c r="BM40" s="608" t="s">
        <v>334</v>
      </c>
      <c r="BN40" s="608"/>
      <c r="BO40" s="608"/>
      <c r="BP40" s="608"/>
      <c r="BQ40" s="608"/>
      <c r="BR40" s="608"/>
      <c r="BS40" s="608"/>
      <c r="BT40" s="608"/>
      <c r="BU40" s="609"/>
      <c r="BV40" s="610">
        <v>103</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42363</v>
      </c>
      <c r="CS40" s="611"/>
      <c r="CT40" s="611"/>
      <c r="CU40" s="611"/>
      <c r="CV40" s="611"/>
      <c r="CW40" s="611"/>
      <c r="CX40" s="611"/>
      <c r="CY40" s="612"/>
      <c r="CZ40" s="615">
        <v>0.5</v>
      </c>
      <c r="DA40" s="643"/>
      <c r="DB40" s="643"/>
      <c r="DC40" s="645"/>
      <c r="DD40" s="619">
        <v>29963</v>
      </c>
      <c r="DE40" s="611"/>
      <c r="DF40" s="611"/>
      <c r="DG40" s="611"/>
      <c r="DH40" s="611"/>
      <c r="DI40" s="611"/>
      <c r="DJ40" s="611"/>
      <c r="DK40" s="612"/>
      <c r="DL40" s="619">
        <v>20231</v>
      </c>
      <c r="DM40" s="611"/>
      <c r="DN40" s="611"/>
      <c r="DO40" s="611"/>
      <c r="DP40" s="611"/>
      <c r="DQ40" s="611"/>
      <c r="DR40" s="611"/>
      <c r="DS40" s="611"/>
      <c r="DT40" s="611"/>
      <c r="DU40" s="611"/>
      <c r="DV40" s="612"/>
      <c r="DW40" s="615">
        <v>0.5</v>
      </c>
      <c r="DX40" s="643"/>
      <c r="DY40" s="643"/>
      <c r="DZ40" s="643"/>
      <c r="EA40" s="643"/>
      <c r="EB40" s="643"/>
      <c r="EC40" s="644"/>
    </row>
    <row r="41" spans="2:133" ht="11.25" customHeight="1" x14ac:dyDescent="0.15">
      <c r="B41" s="633" t="s">
        <v>336</v>
      </c>
      <c r="C41" s="634"/>
      <c r="D41" s="634"/>
      <c r="E41" s="634"/>
      <c r="F41" s="634"/>
      <c r="G41" s="634"/>
      <c r="H41" s="634"/>
      <c r="I41" s="634"/>
      <c r="J41" s="634"/>
      <c r="K41" s="634"/>
      <c r="L41" s="634"/>
      <c r="M41" s="634"/>
      <c r="N41" s="634"/>
      <c r="O41" s="634"/>
      <c r="P41" s="634"/>
      <c r="Q41" s="635"/>
      <c r="R41" s="682">
        <v>8755987</v>
      </c>
      <c r="S41" s="683"/>
      <c r="T41" s="683"/>
      <c r="U41" s="683"/>
      <c r="V41" s="683"/>
      <c r="W41" s="683"/>
      <c r="X41" s="683"/>
      <c r="Y41" s="687"/>
      <c r="Z41" s="688">
        <v>100</v>
      </c>
      <c r="AA41" s="688"/>
      <c r="AB41" s="688"/>
      <c r="AC41" s="688"/>
      <c r="AD41" s="689">
        <v>4344117</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160788</v>
      </c>
      <c r="BA41" s="611"/>
      <c r="BB41" s="611"/>
      <c r="BC41" s="611"/>
      <c r="BD41" s="631"/>
      <c r="BE41" s="631"/>
      <c r="BF41" s="656"/>
      <c r="BG41" s="660"/>
      <c r="BH41" s="661"/>
      <c r="BI41" s="661"/>
      <c r="BJ41" s="661"/>
      <c r="BK41" s="661"/>
      <c r="BL41" s="202"/>
      <c r="BM41" s="608" t="s">
        <v>338</v>
      </c>
      <c r="BN41" s="608"/>
      <c r="BO41" s="608"/>
      <c r="BP41" s="608"/>
      <c r="BQ41" s="608"/>
      <c r="BR41" s="608"/>
      <c r="BS41" s="608"/>
      <c r="BT41" s="608"/>
      <c r="BU41" s="609"/>
      <c r="BV41" s="610">
        <v>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31"/>
      <c r="CT41" s="631"/>
      <c r="CU41" s="631"/>
      <c r="CV41" s="631"/>
      <c r="CW41" s="631"/>
      <c r="CX41" s="631"/>
      <c r="CY41" s="632"/>
      <c r="CZ41" s="615" t="s">
        <v>122</v>
      </c>
      <c r="DA41" s="643"/>
      <c r="DB41" s="643"/>
      <c r="DC41" s="645"/>
      <c r="DD41" s="619" t="s">
        <v>122</v>
      </c>
      <c r="DE41" s="631"/>
      <c r="DF41" s="631"/>
      <c r="DG41" s="631"/>
      <c r="DH41" s="631"/>
      <c r="DI41" s="631"/>
      <c r="DJ41" s="631"/>
      <c r="DK41" s="632"/>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15">
      <c r="AQ42" s="679" t="s">
        <v>340</v>
      </c>
      <c r="AR42" s="680"/>
      <c r="AS42" s="680"/>
      <c r="AT42" s="680"/>
      <c r="AU42" s="680"/>
      <c r="AV42" s="680"/>
      <c r="AW42" s="680"/>
      <c r="AX42" s="680"/>
      <c r="AY42" s="681"/>
      <c r="AZ42" s="682">
        <v>526840</v>
      </c>
      <c r="BA42" s="683"/>
      <c r="BB42" s="683"/>
      <c r="BC42" s="683"/>
      <c r="BD42" s="669"/>
      <c r="BE42" s="669"/>
      <c r="BF42" s="671"/>
      <c r="BG42" s="662"/>
      <c r="BH42" s="663"/>
      <c r="BI42" s="663"/>
      <c r="BJ42" s="663"/>
      <c r="BK42" s="663"/>
      <c r="BL42" s="203"/>
      <c r="BM42" s="634" t="s">
        <v>341</v>
      </c>
      <c r="BN42" s="634"/>
      <c r="BO42" s="634"/>
      <c r="BP42" s="634"/>
      <c r="BQ42" s="634"/>
      <c r="BR42" s="634"/>
      <c r="BS42" s="634"/>
      <c r="BT42" s="634"/>
      <c r="BU42" s="635"/>
      <c r="BV42" s="682">
        <v>355</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1625091</v>
      </c>
      <c r="CS42" s="631"/>
      <c r="CT42" s="631"/>
      <c r="CU42" s="631"/>
      <c r="CV42" s="631"/>
      <c r="CW42" s="631"/>
      <c r="CX42" s="631"/>
      <c r="CY42" s="632"/>
      <c r="CZ42" s="615">
        <v>18.899999999999999</v>
      </c>
      <c r="DA42" s="643"/>
      <c r="DB42" s="643"/>
      <c r="DC42" s="645"/>
      <c r="DD42" s="619">
        <v>86175</v>
      </c>
      <c r="DE42" s="631"/>
      <c r="DF42" s="631"/>
      <c r="DG42" s="631"/>
      <c r="DH42" s="631"/>
      <c r="DI42" s="631"/>
      <c r="DJ42" s="631"/>
      <c r="DK42" s="632"/>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15">
      <c r="B43" s="196" t="s">
        <v>343</v>
      </c>
      <c r="CD43" s="607" t="s">
        <v>344</v>
      </c>
      <c r="CE43" s="608"/>
      <c r="CF43" s="608"/>
      <c r="CG43" s="608"/>
      <c r="CH43" s="608"/>
      <c r="CI43" s="608"/>
      <c r="CJ43" s="608"/>
      <c r="CK43" s="608"/>
      <c r="CL43" s="608"/>
      <c r="CM43" s="608"/>
      <c r="CN43" s="608"/>
      <c r="CO43" s="608"/>
      <c r="CP43" s="608"/>
      <c r="CQ43" s="609"/>
      <c r="CR43" s="610">
        <v>18182</v>
      </c>
      <c r="CS43" s="631"/>
      <c r="CT43" s="631"/>
      <c r="CU43" s="631"/>
      <c r="CV43" s="631"/>
      <c r="CW43" s="631"/>
      <c r="CX43" s="631"/>
      <c r="CY43" s="632"/>
      <c r="CZ43" s="615">
        <v>0.2</v>
      </c>
      <c r="DA43" s="643"/>
      <c r="DB43" s="643"/>
      <c r="DC43" s="645"/>
      <c r="DD43" s="619">
        <v>18182</v>
      </c>
      <c r="DE43" s="631"/>
      <c r="DF43" s="631"/>
      <c r="DG43" s="631"/>
      <c r="DH43" s="631"/>
      <c r="DI43" s="631"/>
      <c r="DJ43" s="631"/>
      <c r="DK43" s="632"/>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15">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293</v>
      </c>
      <c r="CE44" s="649"/>
      <c r="CF44" s="607" t="s">
        <v>346</v>
      </c>
      <c r="CG44" s="608"/>
      <c r="CH44" s="608"/>
      <c r="CI44" s="608"/>
      <c r="CJ44" s="608"/>
      <c r="CK44" s="608"/>
      <c r="CL44" s="608"/>
      <c r="CM44" s="608"/>
      <c r="CN44" s="608"/>
      <c r="CO44" s="608"/>
      <c r="CP44" s="608"/>
      <c r="CQ44" s="609"/>
      <c r="CR44" s="610">
        <v>1625091</v>
      </c>
      <c r="CS44" s="611"/>
      <c r="CT44" s="611"/>
      <c r="CU44" s="611"/>
      <c r="CV44" s="611"/>
      <c r="CW44" s="611"/>
      <c r="CX44" s="611"/>
      <c r="CY44" s="612"/>
      <c r="CZ44" s="615">
        <v>18.899999999999999</v>
      </c>
      <c r="DA44" s="616"/>
      <c r="DB44" s="616"/>
      <c r="DC44" s="622"/>
      <c r="DD44" s="619">
        <v>86175</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15">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348</v>
      </c>
      <c r="CG45" s="608"/>
      <c r="CH45" s="608"/>
      <c r="CI45" s="608"/>
      <c r="CJ45" s="608"/>
      <c r="CK45" s="608"/>
      <c r="CL45" s="608"/>
      <c r="CM45" s="608"/>
      <c r="CN45" s="608"/>
      <c r="CO45" s="608"/>
      <c r="CP45" s="608"/>
      <c r="CQ45" s="609"/>
      <c r="CR45" s="610">
        <v>325481</v>
      </c>
      <c r="CS45" s="631"/>
      <c r="CT45" s="631"/>
      <c r="CU45" s="631"/>
      <c r="CV45" s="631"/>
      <c r="CW45" s="631"/>
      <c r="CX45" s="631"/>
      <c r="CY45" s="632"/>
      <c r="CZ45" s="615">
        <v>3.8</v>
      </c>
      <c r="DA45" s="643"/>
      <c r="DB45" s="643"/>
      <c r="DC45" s="645"/>
      <c r="DD45" s="619">
        <v>12891</v>
      </c>
      <c r="DE45" s="631"/>
      <c r="DF45" s="631"/>
      <c r="DG45" s="631"/>
      <c r="DH45" s="631"/>
      <c r="DI45" s="631"/>
      <c r="DJ45" s="631"/>
      <c r="DK45" s="632"/>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15">
      <c r="B46" s="207"/>
      <c r="CD46" s="650"/>
      <c r="CE46" s="651"/>
      <c r="CF46" s="607" t="s">
        <v>349</v>
      </c>
      <c r="CG46" s="608"/>
      <c r="CH46" s="608"/>
      <c r="CI46" s="608"/>
      <c r="CJ46" s="608"/>
      <c r="CK46" s="608"/>
      <c r="CL46" s="608"/>
      <c r="CM46" s="608"/>
      <c r="CN46" s="608"/>
      <c r="CO46" s="608"/>
      <c r="CP46" s="608"/>
      <c r="CQ46" s="609"/>
      <c r="CR46" s="610">
        <v>1256347</v>
      </c>
      <c r="CS46" s="611"/>
      <c r="CT46" s="611"/>
      <c r="CU46" s="611"/>
      <c r="CV46" s="611"/>
      <c r="CW46" s="611"/>
      <c r="CX46" s="611"/>
      <c r="CY46" s="612"/>
      <c r="CZ46" s="615">
        <v>14.6</v>
      </c>
      <c r="DA46" s="616"/>
      <c r="DB46" s="616"/>
      <c r="DC46" s="622"/>
      <c r="DD46" s="619">
        <v>70528</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15">
      <c r="B47" s="207"/>
      <c r="CD47" s="650"/>
      <c r="CE47" s="651"/>
      <c r="CF47" s="607" t="s">
        <v>350</v>
      </c>
      <c r="CG47" s="608"/>
      <c r="CH47" s="608"/>
      <c r="CI47" s="608"/>
      <c r="CJ47" s="608"/>
      <c r="CK47" s="608"/>
      <c r="CL47" s="608"/>
      <c r="CM47" s="608"/>
      <c r="CN47" s="608"/>
      <c r="CO47" s="608"/>
      <c r="CP47" s="608"/>
      <c r="CQ47" s="609"/>
      <c r="CR47" s="610" t="s">
        <v>122</v>
      </c>
      <c r="CS47" s="631"/>
      <c r="CT47" s="631"/>
      <c r="CU47" s="631"/>
      <c r="CV47" s="631"/>
      <c r="CW47" s="631"/>
      <c r="CX47" s="631"/>
      <c r="CY47" s="632"/>
      <c r="CZ47" s="615" t="s">
        <v>122</v>
      </c>
      <c r="DA47" s="643"/>
      <c r="DB47" s="643"/>
      <c r="DC47" s="645"/>
      <c r="DD47" s="619" t="s">
        <v>122</v>
      </c>
      <c r="DE47" s="631"/>
      <c r="DF47" s="631"/>
      <c r="DG47" s="631"/>
      <c r="DH47" s="631"/>
      <c r="DI47" s="631"/>
      <c r="DJ47" s="631"/>
      <c r="DK47" s="632"/>
      <c r="DL47" s="693"/>
      <c r="DM47" s="694"/>
      <c r="DN47" s="694"/>
      <c r="DO47" s="694"/>
      <c r="DP47" s="694"/>
      <c r="DQ47" s="694"/>
      <c r="DR47" s="694"/>
      <c r="DS47" s="694"/>
      <c r="DT47" s="694"/>
      <c r="DU47" s="694"/>
      <c r="DV47" s="695"/>
      <c r="DW47" s="684"/>
      <c r="DX47" s="685"/>
      <c r="DY47" s="685"/>
      <c r="DZ47" s="685"/>
      <c r="EA47" s="685"/>
      <c r="EB47" s="685"/>
      <c r="EC47" s="686"/>
    </row>
    <row r="48" spans="2:133" x14ac:dyDescent="0.15">
      <c r="B48" s="207"/>
      <c r="CD48" s="652"/>
      <c r="CE48" s="653"/>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15">
      <c r="B49" s="207"/>
      <c r="CD49" s="633" t="s">
        <v>352</v>
      </c>
      <c r="CE49" s="634"/>
      <c r="CF49" s="634"/>
      <c r="CG49" s="634"/>
      <c r="CH49" s="634"/>
      <c r="CI49" s="634"/>
      <c r="CJ49" s="634"/>
      <c r="CK49" s="634"/>
      <c r="CL49" s="634"/>
      <c r="CM49" s="634"/>
      <c r="CN49" s="634"/>
      <c r="CO49" s="634"/>
      <c r="CP49" s="634"/>
      <c r="CQ49" s="635"/>
      <c r="CR49" s="682">
        <v>8615146</v>
      </c>
      <c r="CS49" s="669"/>
      <c r="CT49" s="669"/>
      <c r="CU49" s="669"/>
      <c r="CV49" s="669"/>
      <c r="CW49" s="669"/>
      <c r="CX49" s="669"/>
      <c r="CY49" s="698"/>
      <c r="CZ49" s="690">
        <v>100</v>
      </c>
      <c r="DA49" s="699"/>
      <c r="DB49" s="699"/>
      <c r="DC49" s="700"/>
      <c r="DD49" s="701">
        <v>5220663</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p2lVpOVnwWOQ2mGtDyqr856pzuplJNTx0iEkFkC4NBu7cn/ol/cn3uecJVC7xjorIPqIvIqbtsdff6OoTf1ONw==" saltValue="EF3viVx04p+gH/7a0/QBl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15">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7"/>
    </row>
    <row r="6" spans="1:131" s="218"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15">
      <c r="A7" s="219">
        <v>1</v>
      </c>
      <c r="B7" s="736" t="s">
        <v>375</v>
      </c>
      <c r="C7" s="737"/>
      <c r="D7" s="737"/>
      <c r="E7" s="737"/>
      <c r="F7" s="737"/>
      <c r="G7" s="737"/>
      <c r="H7" s="737"/>
      <c r="I7" s="737"/>
      <c r="J7" s="737"/>
      <c r="K7" s="737"/>
      <c r="L7" s="737"/>
      <c r="M7" s="737"/>
      <c r="N7" s="737"/>
      <c r="O7" s="737"/>
      <c r="P7" s="738"/>
      <c r="Q7" s="739">
        <v>8756</v>
      </c>
      <c r="R7" s="740"/>
      <c r="S7" s="740"/>
      <c r="T7" s="740"/>
      <c r="U7" s="740"/>
      <c r="V7" s="740">
        <v>8615</v>
      </c>
      <c r="W7" s="740"/>
      <c r="X7" s="740"/>
      <c r="Y7" s="740"/>
      <c r="Z7" s="740"/>
      <c r="AA7" s="740">
        <v>141</v>
      </c>
      <c r="AB7" s="740"/>
      <c r="AC7" s="740"/>
      <c r="AD7" s="740"/>
      <c r="AE7" s="741"/>
      <c r="AF7" s="742">
        <v>115</v>
      </c>
      <c r="AG7" s="743"/>
      <c r="AH7" s="743"/>
      <c r="AI7" s="743"/>
      <c r="AJ7" s="744"/>
      <c r="AK7" s="745">
        <v>514</v>
      </c>
      <c r="AL7" s="746"/>
      <c r="AM7" s="746"/>
      <c r="AN7" s="746"/>
      <c r="AO7" s="746"/>
      <c r="AP7" s="746">
        <v>6702</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554</v>
      </c>
      <c r="BT7" s="734"/>
      <c r="BU7" s="734"/>
      <c r="BV7" s="734"/>
      <c r="BW7" s="734"/>
      <c r="BX7" s="734"/>
      <c r="BY7" s="734"/>
      <c r="BZ7" s="734"/>
      <c r="CA7" s="734"/>
      <c r="CB7" s="734"/>
      <c r="CC7" s="734"/>
      <c r="CD7" s="734"/>
      <c r="CE7" s="734"/>
      <c r="CF7" s="734"/>
      <c r="CG7" s="749"/>
      <c r="CH7" s="730">
        <v>0</v>
      </c>
      <c r="CI7" s="731"/>
      <c r="CJ7" s="731"/>
      <c r="CK7" s="731"/>
      <c r="CL7" s="732"/>
      <c r="CM7" s="730">
        <v>13</v>
      </c>
      <c r="CN7" s="731"/>
      <c r="CO7" s="731"/>
      <c r="CP7" s="731"/>
      <c r="CQ7" s="732"/>
      <c r="CR7" s="730">
        <v>5</v>
      </c>
      <c r="CS7" s="731"/>
      <c r="CT7" s="731"/>
      <c r="CU7" s="731"/>
      <c r="CV7" s="732"/>
      <c r="CW7" s="730" t="s">
        <v>556</v>
      </c>
      <c r="CX7" s="731"/>
      <c r="CY7" s="731"/>
      <c r="CZ7" s="731"/>
      <c r="DA7" s="732"/>
      <c r="DB7" s="730" t="s">
        <v>556</v>
      </c>
      <c r="DC7" s="731"/>
      <c r="DD7" s="731"/>
      <c r="DE7" s="731"/>
      <c r="DF7" s="732"/>
      <c r="DG7" s="730" t="s">
        <v>556</v>
      </c>
      <c r="DH7" s="731"/>
      <c r="DI7" s="731"/>
      <c r="DJ7" s="731"/>
      <c r="DK7" s="732"/>
      <c r="DL7" s="730" t="s">
        <v>556</v>
      </c>
      <c r="DM7" s="731"/>
      <c r="DN7" s="731"/>
      <c r="DO7" s="731"/>
      <c r="DP7" s="732"/>
      <c r="DQ7" s="730" t="s">
        <v>556</v>
      </c>
      <c r="DR7" s="731"/>
      <c r="DS7" s="731"/>
      <c r="DT7" s="731"/>
      <c r="DU7" s="732"/>
      <c r="DV7" s="733"/>
      <c r="DW7" s="734"/>
      <c r="DX7" s="734"/>
      <c r="DY7" s="734"/>
      <c r="DZ7" s="735"/>
      <c r="EA7" s="217"/>
    </row>
    <row r="8" spans="1:131" s="218" customFormat="1" ht="26.25" customHeight="1" x14ac:dyDescent="0.15">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555</v>
      </c>
      <c r="BT8" s="761"/>
      <c r="BU8" s="761"/>
      <c r="BV8" s="761"/>
      <c r="BW8" s="761"/>
      <c r="BX8" s="761"/>
      <c r="BY8" s="761"/>
      <c r="BZ8" s="761"/>
      <c r="CA8" s="761"/>
      <c r="CB8" s="761"/>
      <c r="CC8" s="761"/>
      <c r="CD8" s="761"/>
      <c r="CE8" s="761"/>
      <c r="CF8" s="761"/>
      <c r="CG8" s="762"/>
      <c r="CH8" s="763">
        <v>1</v>
      </c>
      <c r="CI8" s="764"/>
      <c r="CJ8" s="764"/>
      <c r="CK8" s="764"/>
      <c r="CL8" s="765"/>
      <c r="CM8" s="763">
        <v>9</v>
      </c>
      <c r="CN8" s="764"/>
      <c r="CO8" s="764"/>
      <c r="CP8" s="764"/>
      <c r="CQ8" s="765"/>
      <c r="CR8" s="763">
        <v>3</v>
      </c>
      <c r="CS8" s="764"/>
      <c r="CT8" s="764"/>
      <c r="CU8" s="764"/>
      <c r="CV8" s="765"/>
      <c r="CW8" s="763">
        <v>23</v>
      </c>
      <c r="CX8" s="764"/>
      <c r="CY8" s="764"/>
      <c r="CZ8" s="764"/>
      <c r="DA8" s="765"/>
      <c r="DB8" s="763" t="s">
        <v>556</v>
      </c>
      <c r="DC8" s="764"/>
      <c r="DD8" s="764"/>
      <c r="DE8" s="764"/>
      <c r="DF8" s="765"/>
      <c r="DG8" s="763" t="s">
        <v>556</v>
      </c>
      <c r="DH8" s="764"/>
      <c r="DI8" s="764"/>
      <c r="DJ8" s="764"/>
      <c r="DK8" s="765"/>
      <c r="DL8" s="763" t="s">
        <v>556</v>
      </c>
      <c r="DM8" s="764"/>
      <c r="DN8" s="764"/>
      <c r="DO8" s="764"/>
      <c r="DP8" s="765"/>
      <c r="DQ8" s="763" t="s">
        <v>556</v>
      </c>
      <c r="DR8" s="764"/>
      <c r="DS8" s="764"/>
      <c r="DT8" s="764"/>
      <c r="DU8" s="765"/>
      <c r="DV8" s="760"/>
      <c r="DW8" s="761"/>
      <c r="DX8" s="761"/>
      <c r="DY8" s="761"/>
      <c r="DZ8" s="766"/>
      <c r="EA8" s="217"/>
    </row>
    <row r="9" spans="1:131" s="218" customFormat="1" ht="26.25" customHeight="1" x14ac:dyDescent="0.15">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15">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15">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15">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15">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15">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15">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15">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15">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15">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15">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15">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15">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
      <c r="A23" s="223" t="s">
        <v>377</v>
      </c>
      <c r="B23" s="776" t="s">
        <v>378</v>
      </c>
      <c r="C23" s="777"/>
      <c r="D23" s="777"/>
      <c r="E23" s="777"/>
      <c r="F23" s="777"/>
      <c r="G23" s="777"/>
      <c r="H23" s="777"/>
      <c r="I23" s="777"/>
      <c r="J23" s="777"/>
      <c r="K23" s="777"/>
      <c r="L23" s="777"/>
      <c r="M23" s="777"/>
      <c r="N23" s="777"/>
      <c r="O23" s="777"/>
      <c r="P23" s="778"/>
      <c r="Q23" s="779">
        <v>8756</v>
      </c>
      <c r="R23" s="780"/>
      <c r="S23" s="780"/>
      <c r="T23" s="780"/>
      <c r="U23" s="780"/>
      <c r="V23" s="780">
        <v>8615</v>
      </c>
      <c r="W23" s="780"/>
      <c r="X23" s="780"/>
      <c r="Y23" s="780"/>
      <c r="Z23" s="780"/>
      <c r="AA23" s="780">
        <v>141</v>
      </c>
      <c r="AB23" s="780"/>
      <c r="AC23" s="780"/>
      <c r="AD23" s="780"/>
      <c r="AE23" s="781"/>
      <c r="AF23" s="782">
        <v>115</v>
      </c>
      <c r="AG23" s="780"/>
      <c r="AH23" s="780"/>
      <c r="AI23" s="780"/>
      <c r="AJ23" s="783"/>
      <c r="AK23" s="784"/>
      <c r="AL23" s="785"/>
      <c r="AM23" s="785"/>
      <c r="AN23" s="785"/>
      <c r="AO23" s="785"/>
      <c r="AP23" s="780">
        <v>6702</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15">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15">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15">
      <c r="A28" s="225">
        <v>1</v>
      </c>
      <c r="B28" s="736" t="s">
        <v>389</v>
      </c>
      <c r="C28" s="737"/>
      <c r="D28" s="737"/>
      <c r="E28" s="737"/>
      <c r="F28" s="737"/>
      <c r="G28" s="737"/>
      <c r="H28" s="737"/>
      <c r="I28" s="737"/>
      <c r="J28" s="737"/>
      <c r="K28" s="737"/>
      <c r="L28" s="737"/>
      <c r="M28" s="737"/>
      <c r="N28" s="737"/>
      <c r="O28" s="737"/>
      <c r="P28" s="738"/>
      <c r="Q28" s="809">
        <v>1437</v>
      </c>
      <c r="R28" s="810"/>
      <c r="S28" s="810"/>
      <c r="T28" s="810"/>
      <c r="U28" s="810"/>
      <c r="V28" s="810">
        <v>1347</v>
      </c>
      <c r="W28" s="810"/>
      <c r="X28" s="810"/>
      <c r="Y28" s="810"/>
      <c r="Z28" s="810"/>
      <c r="AA28" s="810">
        <v>91</v>
      </c>
      <c r="AB28" s="810"/>
      <c r="AC28" s="810"/>
      <c r="AD28" s="810"/>
      <c r="AE28" s="811"/>
      <c r="AF28" s="812">
        <v>91</v>
      </c>
      <c r="AG28" s="810"/>
      <c r="AH28" s="810"/>
      <c r="AI28" s="810"/>
      <c r="AJ28" s="813"/>
      <c r="AK28" s="814">
        <v>161</v>
      </c>
      <c r="AL28" s="815"/>
      <c r="AM28" s="815"/>
      <c r="AN28" s="815"/>
      <c r="AO28" s="815"/>
      <c r="AP28" s="815" t="s">
        <v>556</v>
      </c>
      <c r="AQ28" s="815"/>
      <c r="AR28" s="815"/>
      <c r="AS28" s="815"/>
      <c r="AT28" s="815"/>
      <c r="AU28" s="815" t="s">
        <v>556</v>
      </c>
      <c r="AV28" s="815"/>
      <c r="AW28" s="815"/>
      <c r="AX28" s="815"/>
      <c r="AY28" s="815"/>
      <c r="AZ28" s="816" t="s">
        <v>556</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15">
      <c r="A29" s="225">
        <v>2</v>
      </c>
      <c r="B29" s="767" t="s">
        <v>390</v>
      </c>
      <c r="C29" s="768"/>
      <c r="D29" s="768"/>
      <c r="E29" s="768"/>
      <c r="F29" s="768"/>
      <c r="G29" s="768"/>
      <c r="H29" s="768"/>
      <c r="I29" s="768"/>
      <c r="J29" s="768"/>
      <c r="K29" s="768"/>
      <c r="L29" s="768"/>
      <c r="M29" s="768"/>
      <c r="N29" s="768"/>
      <c r="O29" s="768"/>
      <c r="P29" s="769"/>
      <c r="Q29" s="770">
        <v>1773</v>
      </c>
      <c r="R29" s="771"/>
      <c r="S29" s="771"/>
      <c r="T29" s="771"/>
      <c r="U29" s="771"/>
      <c r="V29" s="771">
        <v>1695</v>
      </c>
      <c r="W29" s="771"/>
      <c r="X29" s="771"/>
      <c r="Y29" s="771"/>
      <c r="Z29" s="771"/>
      <c r="AA29" s="771">
        <v>77</v>
      </c>
      <c r="AB29" s="771"/>
      <c r="AC29" s="771"/>
      <c r="AD29" s="771"/>
      <c r="AE29" s="772"/>
      <c r="AF29" s="773">
        <v>77</v>
      </c>
      <c r="AG29" s="774"/>
      <c r="AH29" s="774"/>
      <c r="AI29" s="774"/>
      <c r="AJ29" s="775"/>
      <c r="AK29" s="821">
        <v>282</v>
      </c>
      <c r="AL29" s="817"/>
      <c r="AM29" s="817"/>
      <c r="AN29" s="817"/>
      <c r="AO29" s="817"/>
      <c r="AP29" s="817" t="s">
        <v>488</v>
      </c>
      <c r="AQ29" s="817"/>
      <c r="AR29" s="817"/>
      <c r="AS29" s="817"/>
      <c r="AT29" s="817"/>
      <c r="AU29" s="817" t="s">
        <v>488</v>
      </c>
      <c r="AV29" s="817"/>
      <c r="AW29" s="817"/>
      <c r="AX29" s="817"/>
      <c r="AY29" s="817"/>
      <c r="AZ29" s="818" t="s">
        <v>488</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15">
      <c r="A30" s="225">
        <v>3</v>
      </c>
      <c r="B30" s="767" t="s">
        <v>391</v>
      </c>
      <c r="C30" s="768"/>
      <c r="D30" s="768"/>
      <c r="E30" s="768"/>
      <c r="F30" s="768"/>
      <c r="G30" s="768"/>
      <c r="H30" s="768"/>
      <c r="I30" s="768"/>
      <c r="J30" s="768"/>
      <c r="K30" s="768"/>
      <c r="L30" s="768"/>
      <c r="M30" s="768"/>
      <c r="N30" s="768"/>
      <c r="O30" s="768"/>
      <c r="P30" s="769"/>
      <c r="Q30" s="770">
        <v>216</v>
      </c>
      <c r="R30" s="771"/>
      <c r="S30" s="771"/>
      <c r="T30" s="771"/>
      <c r="U30" s="771"/>
      <c r="V30" s="771">
        <v>211</v>
      </c>
      <c r="W30" s="771"/>
      <c r="X30" s="771"/>
      <c r="Y30" s="771"/>
      <c r="Z30" s="771"/>
      <c r="AA30" s="771">
        <v>5</v>
      </c>
      <c r="AB30" s="771"/>
      <c r="AC30" s="771"/>
      <c r="AD30" s="771"/>
      <c r="AE30" s="772"/>
      <c r="AF30" s="773">
        <v>5</v>
      </c>
      <c r="AG30" s="774"/>
      <c r="AH30" s="774"/>
      <c r="AI30" s="774"/>
      <c r="AJ30" s="775"/>
      <c r="AK30" s="821">
        <v>67</v>
      </c>
      <c r="AL30" s="817"/>
      <c r="AM30" s="817"/>
      <c r="AN30" s="817"/>
      <c r="AO30" s="817"/>
      <c r="AP30" s="817" t="s">
        <v>488</v>
      </c>
      <c r="AQ30" s="817"/>
      <c r="AR30" s="817"/>
      <c r="AS30" s="817"/>
      <c r="AT30" s="817"/>
      <c r="AU30" s="817" t="s">
        <v>488</v>
      </c>
      <c r="AV30" s="817"/>
      <c r="AW30" s="817"/>
      <c r="AX30" s="817"/>
      <c r="AY30" s="817"/>
      <c r="AZ30" s="818" t="s">
        <v>488</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15">
      <c r="A31" s="225">
        <v>4</v>
      </c>
      <c r="B31" s="767" t="s">
        <v>392</v>
      </c>
      <c r="C31" s="768"/>
      <c r="D31" s="768"/>
      <c r="E31" s="768"/>
      <c r="F31" s="768"/>
      <c r="G31" s="768"/>
      <c r="H31" s="768"/>
      <c r="I31" s="768"/>
      <c r="J31" s="768"/>
      <c r="K31" s="768"/>
      <c r="L31" s="768"/>
      <c r="M31" s="768"/>
      <c r="N31" s="768"/>
      <c r="O31" s="768"/>
      <c r="P31" s="769"/>
      <c r="Q31" s="770">
        <v>239</v>
      </c>
      <c r="R31" s="771"/>
      <c r="S31" s="771"/>
      <c r="T31" s="771"/>
      <c r="U31" s="771"/>
      <c r="V31" s="771">
        <v>239</v>
      </c>
      <c r="W31" s="771"/>
      <c r="X31" s="771"/>
      <c r="Y31" s="771"/>
      <c r="Z31" s="771"/>
      <c r="AA31" s="771">
        <v>0</v>
      </c>
      <c r="AB31" s="771"/>
      <c r="AC31" s="771"/>
      <c r="AD31" s="771"/>
      <c r="AE31" s="772"/>
      <c r="AF31" s="773">
        <v>230</v>
      </c>
      <c r="AG31" s="774"/>
      <c r="AH31" s="774"/>
      <c r="AI31" s="774"/>
      <c r="AJ31" s="775"/>
      <c r="AK31" s="821">
        <v>30</v>
      </c>
      <c r="AL31" s="817"/>
      <c r="AM31" s="817"/>
      <c r="AN31" s="817"/>
      <c r="AO31" s="817"/>
      <c r="AP31" s="817">
        <v>804</v>
      </c>
      <c r="AQ31" s="817"/>
      <c r="AR31" s="817"/>
      <c r="AS31" s="817"/>
      <c r="AT31" s="817"/>
      <c r="AU31" s="817">
        <v>49</v>
      </c>
      <c r="AV31" s="817"/>
      <c r="AW31" s="817"/>
      <c r="AX31" s="817"/>
      <c r="AY31" s="817"/>
      <c r="AZ31" s="818" t="s">
        <v>488</v>
      </c>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15">
      <c r="A32" s="225">
        <v>5</v>
      </c>
      <c r="B32" s="767" t="s">
        <v>394</v>
      </c>
      <c r="C32" s="768"/>
      <c r="D32" s="768"/>
      <c r="E32" s="768"/>
      <c r="F32" s="768"/>
      <c r="G32" s="768"/>
      <c r="H32" s="768"/>
      <c r="I32" s="768"/>
      <c r="J32" s="768"/>
      <c r="K32" s="768"/>
      <c r="L32" s="768"/>
      <c r="M32" s="768"/>
      <c r="N32" s="768"/>
      <c r="O32" s="768"/>
      <c r="P32" s="769"/>
      <c r="Q32" s="770">
        <v>30</v>
      </c>
      <c r="R32" s="771"/>
      <c r="S32" s="771"/>
      <c r="T32" s="771"/>
      <c r="U32" s="771"/>
      <c r="V32" s="771">
        <v>30</v>
      </c>
      <c r="W32" s="771"/>
      <c r="X32" s="771"/>
      <c r="Y32" s="771"/>
      <c r="Z32" s="771"/>
      <c r="AA32" s="771" t="s">
        <v>556</v>
      </c>
      <c r="AB32" s="771"/>
      <c r="AC32" s="771"/>
      <c r="AD32" s="771"/>
      <c r="AE32" s="772"/>
      <c r="AF32" s="773" t="s">
        <v>122</v>
      </c>
      <c r="AG32" s="774"/>
      <c r="AH32" s="774"/>
      <c r="AI32" s="774"/>
      <c r="AJ32" s="775"/>
      <c r="AK32" s="821">
        <v>30</v>
      </c>
      <c r="AL32" s="817"/>
      <c r="AM32" s="817"/>
      <c r="AN32" s="817"/>
      <c r="AO32" s="817"/>
      <c r="AP32" s="817">
        <v>180</v>
      </c>
      <c r="AQ32" s="817"/>
      <c r="AR32" s="817"/>
      <c r="AS32" s="817"/>
      <c r="AT32" s="817"/>
      <c r="AU32" s="817">
        <v>180</v>
      </c>
      <c r="AV32" s="817"/>
      <c r="AW32" s="817"/>
      <c r="AX32" s="817"/>
      <c r="AY32" s="817"/>
      <c r="AZ32" s="818" t="s">
        <v>488</v>
      </c>
      <c r="BA32" s="818"/>
      <c r="BB32" s="818"/>
      <c r="BC32" s="818"/>
      <c r="BD32" s="818"/>
      <c r="BE32" s="819" t="s">
        <v>395</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15">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15">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15">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15">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15">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15">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15">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15">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15">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15">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15">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15">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15">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15">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15">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15">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15">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15">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15">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15">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15">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15">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15">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15">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15">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15">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15">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15">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15">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396</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
      <c r="A63" s="223" t="s">
        <v>377</v>
      </c>
      <c r="B63" s="776" t="s">
        <v>397</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403</v>
      </c>
      <c r="AG63" s="831"/>
      <c r="AH63" s="831"/>
      <c r="AI63" s="831"/>
      <c r="AJ63" s="832"/>
      <c r="AK63" s="833"/>
      <c r="AL63" s="828"/>
      <c r="AM63" s="828"/>
      <c r="AN63" s="828"/>
      <c r="AO63" s="828"/>
      <c r="AP63" s="831">
        <v>984</v>
      </c>
      <c r="AQ63" s="831"/>
      <c r="AR63" s="831"/>
      <c r="AS63" s="831"/>
      <c r="AT63" s="831"/>
      <c r="AU63" s="831">
        <v>229</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15">
      <c r="A66" s="714" t="s">
        <v>399</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400</v>
      </c>
      <c r="AV66" s="721"/>
      <c r="AW66" s="721"/>
      <c r="AX66" s="721"/>
      <c r="AY66" s="722"/>
      <c r="AZ66" s="720" t="s">
        <v>365</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15">
      <c r="A68" s="219">
        <v>1</v>
      </c>
      <c r="B68" s="856" t="s">
        <v>545</v>
      </c>
      <c r="C68" s="857"/>
      <c r="D68" s="857"/>
      <c r="E68" s="857"/>
      <c r="F68" s="857"/>
      <c r="G68" s="857"/>
      <c r="H68" s="857"/>
      <c r="I68" s="857"/>
      <c r="J68" s="857"/>
      <c r="K68" s="857"/>
      <c r="L68" s="857"/>
      <c r="M68" s="857"/>
      <c r="N68" s="857"/>
      <c r="O68" s="857"/>
      <c r="P68" s="858"/>
      <c r="Q68" s="859">
        <v>2995</v>
      </c>
      <c r="R68" s="853"/>
      <c r="S68" s="853"/>
      <c r="T68" s="853"/>
      <c r="U68" s="853"/>
      <c r="V68" s="853">
        <v>2938</v>
      </c>
      <c r="W68" s="853"/>
      <c r="X68" s="853"/>
      <c r="Y68" s="853"/>
      <c r="Z68" s="853"/>
      <c r="AA68" s="853">
        <v>57</v>
      </c>
      <c r="AB68" s="853"/>
      <c r="AC68" s="853"/>
      <c r="AD68" s="853"/>
      <c r="AE68" s="853"/>
      <c r="AF68" s="853">
        <v>57</v>
      </c>
      <c r="AG68" s="853"/>
      <c r="AH68" s="853"/>
      <c r="AI68" s="853"/>
      <c r="AJ68" s="853"/>
      <c r="AK68" s="853" t="s">
        <v>556</v>
      </c>
      <c r="AL68" s="853"/>
      <c r="AM68" s="853"/>
      <c r="AN68" s="853"/>
      <c r="AO68" s="853"/>
      <c r="AP68" s="853">
        <v>49</v>
      </c>
      <c r="AQ68" s="853"/>
      <c r="AR68" s="853"/>
      <c r="AS68" s="853"/>
      <c r="AT68" s="853"/>
      <c r="AU68" s="853">
        <v>21</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15">
      <c r="A69" s="221">
        <v>2</v>
      </c>
      <c r="B69" s="860" t="s">
        <v>546</v>
      </c>
      <c r="C69" s="861"/>
      <c r="D69" s="861"/>
      <c r="E69" s="861"/>
      <c r="F69" s="861"/>
      <c r="G69" s="861"/>
      <c r="H69" s="861"/>
      <c r="I69" s="861"/>
      <c r="J69" s="861"/>
      <c r="K69" s="861"/>
      <c r="L69" s="861"/>
      <c r="M69" s="861"/>
      <c r="N69" s="861"/>
      <c r="O69" s="861"/>
      <c r="P69" s="862"/>
      <c r="Q69" s="863">
        <v>2913</v>
      </c>
      <c r="R69" s="817"/>
      <c r="S69" s="817"/>
      <c r="T69" s="817"/>
      <c r="U69" s="817"/>
      <c r="V69" s="817">
        <v>2947</v>
      </c>
      <c r="W69" s="817"/>
      <c r="X69" s="817"/>
      <c r="Y69" s="817"/>
      <c r="Z69" s="817"/>
      <c r="AA69" s="817">
        <v>-34</v>
      </c>
      <c r="AB69" s="817"/>
      <c r="AC69" s="817"/>
      <c r="AD69" s="817"/>
      <c r="AE69" s="817"/>
      <c r="AF69" s="817">
        <v>321</v>
      </c>
      <c r="AG69" s="817"/>
      <c r="AH69" s="817"/>
      <c r="AI69" s="817"/>
      <c r="AJ69" s="817"/>
      <c r="AK69" s="817">
        <v>507</v>
      </c>
      <c r="AL69" s="817"/>
      <c r="AM69" s="817"/>
      <c r="AN69" s="817"/>
      <c r="AO69" s="817"/>
      <c r="AP69" s="817">
        <v>602</v>
      </c>
      <c r="AQ69" s="817"/>
      <c r="AR69" s="817"/>
      <c r="AS69" s="817"/>
      <c r="AT69" s="817"/>
      <c r="AU69" s="817">
        <v>284</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15">
      <c r="A70" s="221">
        <v>3</v>
      </c>
      <c r="B70" s="860" t="s">
        <v>547</v>
      </c>
      <c r="C70" s="861"/>
      <c r="D70" s="861"/>
      <c r="E70" s="861"/>
      <c r="F70" s="861"/>
      <c r="G70" s="861"/>
      <c r="H70" s="861"/>
      <c r="I70" s="861"/>
      <c r="J70" s="861"/>
      <c r="K70" s="861"/>
      <c r="L70" s="861"/>
      <c r="M70" s="861"/>
      <c r="N70" s="861"/>
      <c r="O70" s="861"/>
      <c r="P70" s="862"/>
      <c r="Q70" s="863">
        <v>6824</v>
      </c>
      <c r="R70" s="817"/>
      <c r="S70" s="817"/>
      <c r="T70" s="817"/>
      <c r="U70" s="817"/>
      <c r="V70" s="817">
        <v>6732</v>
      </c>
      <c r="W70" s="817"/>
      <c r="X70" s="817"/>
      <c r="Y70" s="817"/>
      <c r="Z70" s="817"/>
      <c r="AA70" s="817">
        <v>93</v>
      </c>
      <c r="AB70" s="817"/>
      <c r="AC70" s="817"/>
      <c r="AD70" s="817"/>
      <c r="AE70" s="817"/>
      <c r="AF70" s="817">
        <v>71</v>
      </c>
      <c r="AG70" s="817"/>
      <c r="AH70" s="817"/>
      <c r="AI70" s="817"/>
      <c r="AJ70" s="817"/>
      <c r="AK70" s="817">
        <v>931</v>
      </c>
      <c r="AL70" s="817"/>
      <c r="AM70" s="817"/>
      <c r="AN70" s="817"/>
      <c r="AO70" s="817"/>
      <c r="AP70" s="817">
        <v>5973</v>
      </c>
      <c r="AQ70" s="817"/>
      <c r="AR70" s="817"/>
      <c r="AS70" s="817"/>
      <c r="AT70" s="817"/>
      <c r="AU70" s="817" t="s">
        <v>556</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15">
      <c r="A71" s="221">
        <v>4</v>
      </c>
      <c r="B71" s="860" t="s">
        <v>548</v>
      </c>
      <c r="C71" s="861"/>
      <c r="D71" s="861"/>
      <c r="E71" s="861"/>
      <c r="F71" s="861"/>
      <c r="G71" s="861"/>
      <c r="H71" s="861"/>
      <c r="I71" s="861"/>
      <c r="J71" s="861"/>
      <c r="K71" s="861"/>
      <c r="L71" s="861"/>
      <c r="M71" s="861"/>
      <c r="N71" s="861"/>
      <c r="O71" s="861"/>
      <c r="P71" s="862"/>
      <c r="Q71" s="863">
        <v>801</v>
      </c>
      <c r="R71" s="817"/>
      <c r="S71" s="817"/>
      <c r="T71" s="817"/>
      <c r="U71" s="817"/>
      <c r="V71" s="817">
        <v>772</v>
      </c>
      <c r="W71" s="817"/>
      <c r="X71" s="817"/>
      <c r="Y71" s="817"/>
      <c r="Z71" s="817"/>
      <c r="AA71" s="817">
        <v>30</v>
      </c>
      <c r="AB71" s="817"/>
      <c r="AC71" s="817"/>
      <c r="AD71" s="817"/>
      <c r="AE71" s="817"/>
      <c r="AF71" s="817">
        <v>30</v>
      </c>
      <c r="AG71" s="817"/>
      <c r="AH71" s="817"/>
      <c r="AI71" s="817"/>
      <c r="AJ71" s="817"/>
      <c r="AK71" s="817">
        <v>35</v>
      </c>
      <c r="AL71" s="817"/>
      <c r="AM71" s="817"/>
      <c r="AN71" s="817"/>
      <c r="AO71" s="817"/>
      <c r="AP71" s="817">
        <v>577</v>
      </c>
      <c r="AQ71" s="817"/>
      <c r="AR71" s="817"/>
      <c r="AS71" s="817"/>
      <c r="AT71" s="817"/>
      <c r="AU71" s="817">
        <v>44</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15">
      <c r="A72" s="221">
        <v>5</v>
      </c>
      <c r="B72" s="860" t="s">
        <v>549</v>
      </c>
      <c r="C72" s="861"/>
      <c r="D72" s="861"/>
      <c r="E72" s="861"/>
      <c r="F72" s="861"/>
      <c r="G72" s="861"/>
      <c r="H72" s="861"/>
      <c r="I72" s="861"/>
      <c r="J72" s="861"/>
      <c r="K72" s="861"/>
      <c r="L72" s="861"/>
      <c r="M72" s="861"/>
      <c r="N72" s="861"/>
      <c r="O72" s="861"/>
      <c r="P72" s="862"/>
      <c r="Q72" s="863">
        <v>827</v>
      </c>
      <c r="R72" s="817"/>
      <c r="S72" s="817"/>
      <c r="T72" s="817"/>
      <c r="U72" s="817"/>
      <c r="V72" s="817">
        <v>804</v>
      </c>
      <c r="W72" s="817"/>
      <c r="X72" s="817"/>
      <c r="Y72" s="817"/>
      <c r="Z72" s="817"/>
      <c r="AA72" s="817">
        <v>23</v>
      </c>
      <c r="AB72" s="817"/>
      <c r="AC72" s="817"/>
      <c r="AD72" s="817"/>
      <c r="AE72" s="817"/>
      <c r="AF72" s="817">
        <v>23</v>
      </c>
      <c r="AG72" s="817"/>
      <c r="AH72" s="817"/>
      <c r="AI72" s="817"/>
      <c r="AJ72" s="817"/>
      <c r="AK72" s="817">
        <v>31</v>
      </c>
      <c r="AL72" s="817"/>
      <c r="AM72" s="817"/>
      <c r="AN72" s="817"/>
      <c r="AO72" s="817"/>
      <c r="AP72" s="817" t="s">
        <v>556</v>
      </c>
      <c r="AQ72" s="817"/>
      <c r="AR72" s="817"/>
      <c r="AS72" s="817"/>
      <c r="AT72" s="817"/>
      <c r="AU72" s="817" t="s">
        <v>556</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15">
      <c r="A73" s="221">
        <v>6</v>
      </c>
      <c r="B73" s="860" t="s">
        <v>550</v>
      </c>
      <c r="C73" s="861"/>
      <c r="D73" s="861"/>
      <c r="E73" s="861"/>
      <c r="F73" s="861"/>
      <c r="G73" s="861"/>
      <c r="H73" s="861"/>
      <c r="I73" s="861"/>
      <c r="J73" s="861"/>
      <c r="K73" s="861"/>
      <c r="L73" s="861"/>
      <c r="M73" s="861"/>
      <c r="N73" s="861"/>
      <c r="O73" s="861"/>
      <c r="P73" s="862"/>
      <c r="Q73" s="863">
        <v>6810</v>
      </c>
      <c r="R73" s="817"/>
      <c r="S73" s="817"/>
      <c r="T73" s="817"/>
      <c r="U73" s="817"/>
      <c r="V73" s="817">
        <v>6346</v>
      </c>
      <c r="W73" s="817"/>
      <c r="X73" s="817"/>
      <c r="Y73" s="817"/>
      <c r="Z73" s="817"/>
      <c r="AA73" s="817">
        <v>464</v>
      </c>
      <c r="AB73" s="817"/>
      <c r="AC73" s="817"/>
      <c r="AD73" s="817"/>
      <c r="AE73" s="817"/>
      <c r="AF73" s="817">
        <v>464</v>
      </c>
      <c r="AG73" s="817"/>
      <c r="AH73" s="817"/>
      <c r="AI73" s="817"/>
      <c r="AJ73" s="817"/>
      <c r="AK73" s="817">
        <v>800</v>
      </c>
      <c r="AL73" s="817"/>
      <c r="AM73" s="817"/>
      <c r="AN73" s="817"/>
      <c r="AO73" s="817"/>
      <c r="AP73" s="817" t="s">
        <v>556</v>
      </c>
      <c r="AQ73" s="817"/>
      <c r="AR73" s="817"/>
      <c r="AS73" s="817"/>
      <c r="AT73" s="817"/>
      <c r="AU73" s="817" t="s">
        <v>556</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15">
      <c r="A74" s="221">
        <v>7</v>
      </c>
      <c r="B74" s="860" t="s">
        <v>551</v>
      </c>
      <c r="C74" s="861"/>
      <c r="D74" s="861"/>
      <c r="E74" s="861"/>
      <c r="F74" s="861"/>
      <c r="G74" s="861"/>
      <c r="H74" s="861"/>
      <c r="I74" s="861"/>
      <c r="J74" s="861"/>
      <c r="K74" s="861"/>
      <c r="L74" s="861"/>
      <c r="M74" s="861"/>
      <c r="N74" s="861"/>
      <c r="O74" s="861"/>
      <c r="P74" s="862"/>
      <c r="Q74" s="863">
        <v>113</v>
      </c>
      <c r="R74" s="817"/>
      <c r="S74" s="817"/>
      <c r="T74" s="817"/>
      <c r="U74" s="817"/>
      <c r="V74" s="817">
        <v>113</v>
      </c>
      <c r="W74" s="817"/>
      <c r="X74" s="817"/>
      <c r="Y74" s="817"/>
      <c r="Z74" s="817"/>
      <c r="AA74" s="817">
        <v>0</v>
      </c>
      <c r="AB74" s="817"/>
      <c r="AC74" s="817"/>
      <c r="AD74" s="817"/>
      <c r="AE74" s="817"/>
      <c r="AF74" s="817">
        <v>0</v>
      </c>
      <c r="AG74" s="817"/>
      <c r="AH74" s="817"/>
      <c r="AI74" s="817"/>
      <c r="AJ74" s="817"/>
      <c r="AK74" s="817">
        <v>3</v>
      </c>
      <c r="AL74" s="817"/>
      <c r="AM74" s="817"/>
      <c r="AN74" s="817"/>
      <c r="AO74" s="817"/>
      <c r="AP74" s="817" t="s">
        <v>556</v>
      </c>
      <c r="AQ74" s="817"/>
      <c r="AR74" s="817"/>
      <c r="AS74" s="817"/>
      <c r="AT74" s="817"/>
      <c r="AU74" s="817" t="s">
        <v>556</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15">
      <c r="A75" s="221">
        <v>8</v>
      </c>
      <c r="B75" s="860" t="s">
        <v>552</v>
      </c>
      <c r="C75" s="861"/>
      <c r="D75" s="861"/>
      <c r="E75" s="861"/>
      <c r="F75" s="861"/>
      <c r="G75" s="861"/>
      <c r="H75" s="861"/>
      <c r="I75" s="861"/>
      <c r="J75" s="861"/>
      <c r="K75" s="861"/>
      <c r="L75" s="861"/>
      <c r="M75" s="861"/>
      <c r="N75" s="861"/>
      <c r="O75" s="861"/>
      <c r="P75" s="862"/>
      <c r="Q75" s="864">
        <v>731</v>
      </c>
      <c r="R75" s="865"/>
      <c r="S75" s="865"/>
      <c r="T75" s="865"/>
      <c r="U75" s="821"/>
      <c r="V75" s="866">
        <v>678</v>
      </c>
      <c r="W75" s="865"/>
      <c r="X75" s="865"/>
      <c r="Y75" s="865"/>
      <c r="Z75" s="821"/>
      <c r="AA75" s="866">
        <v>52</v>
      </c>
      <c r="AB75" s="865"/>
      <c r="AC75" s="865"/>
      <c r="AD75" s="865"/>
      <c r="AE75" s="821"/>
      <c r="AF75" s="866">
        <v>52</v>
      </c>
      <c r="AG75" s="865"/>
      <c r="AH75" s="865"/>
      <c r="AI75" s="865"/>
      <c r="AJ75" s="821"/>
      <c r="AK75" s="866">
        <v>12</v>
      </c>
      <c r="AL75" s="865"/>
      <c r="AM75" s="865"/>
      <c r="AN75" s="865"/>
      <c r="AO75" s="821"/>
      <c r="AP75" s="866" t="s">
        <v>564</v>
      </c>
      <c r="AQ75" s="865"/>
      <c r="AR75" s="865"/>
      <c r="AS75" s="865"/>
      <c r="AT75" s="821"/>
      <c r="AU75" s="866" t="s">
        <v>564</v>
      </c>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15">
      <c r="A76" s="221">
        <v>9</v>
      </c>
      <c r="B76" s="860" t="s">
        <v>553</v>
      </c>
      <c r="C76" s="861"/>
      <c r="D76" s="861"/>
      <c r="E76" s="861"/>
      <c r="F76" s="861"/>
      <c r="G76" s="861"/>
      <c r="H76" s="861"/>
      <c r="I76" s="861"/>
      <c r="J76" s="861"/>
      <c r="K76" s="861"/>
      <c r="L76" s="861"/>
      <c r="M76" s="861"/>
      <c r="N76" s="861"/>
      <c r="O76" s="861"/>
      <c r="P76" s="862"/>
      <c r="Q76" s="864">
        <v>179788</v>
      </c>
      <c r="R76" s="865"/>
      <c r="S76" s="865"/>
      <c r="T76" s="865"/>
      <c r="U76" s="821"/>
      <c r="V76" s="866">
        <v>174350</v>
      </c>
      <c r="W76" s="865"/>
      <c r="X76" s="865"/>
      <c r="Y76" s="865"/>
      <c r="Z76" s="821"/>
      <c r="AA76" s="866">
        <v>5437</v>
      </c>
      <c r="AB76" s="865"/>
      <c r="AC76" s="865"/>
      <c r="AD76" s="865"/>
      <c r="AE76" s="821"/>
      <c r="AF76" s="866">
        <v>5437</v>
      </c>
      <c r="AG76" s="865"/>
      <c r="AH76" s="865"/>
      <c r="AI76" s="865"/>
      <c r="AJ76" s="821"/>
      <c r="AK76" s="866">
        <v>2748</v>
      </c>
      <c r="AL76" s="865"/>
      <c r="AM76" s="865"/>
      <c r="AN76" s="865"/>
      <c r="AO76" s="821"/>
      <c r="AP76" s="866" t="s">
        <v>564</v>
      </c>
      <c r="AQ76" s="865"/>
      <c r="AR76" s="865"/>
      <c r="AS76" s="865"/>
      <c r="AT76" s="821"/>
      <c r="AU76" s="866" t="s">
        <v>564</v>
      </c>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15">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15">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15">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15">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15">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15">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15">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15">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15">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15">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15">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
      <c r="A88" s="223" t="s">
        <v>377</v>
      </c>
      <c r="B88" s="776" t="s">
        <v>401</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6455</v>
      </c>
      <c r="AG88" s="831"/>
      <c r="AH88" s="831"/>
      <c r="AI88" s="831"/>
      <c r="AJ88" s="831"/>
      <c r="AK88" s="828"/>
      <c r="AL88" s="828"/>
      <c r="AM88" s="828"/>
      <c r="AN88" s="828"/>
      <c r="AO88" s="828"/>
      <c r="AP88" s="831">
        <v>7201</v>
      </c>
      <c r="AQ88" s="831"/>
      <c r="AR88" s="831"/>
      <c r="AS88" s="831"/>
      <c r="AT88" s="831"/>
      <c r="AU88" s="831">
        <v>349</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402</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8</v>
      </c>
      <c r="CS102" s="839"/>
      <c r="CT102" s="839"/>
      <c r="CU102" s="839"/>
      <c r="CV102" s="878"/>
      <c r="CW102" s="877">
        <v>23</v>
      </c>
      <c r="CX102" s="839"/>
      <c r="CY102" s="839"/>
      <c r="CZ102" s="839"/>
      <c r="DA102" s="878"/>
      <c r="DB102" s="877" t="s">
        <v>557</v>
      </c>
      <c r="DC102" s="839"/>
      <c r="DD102" s="839"/>
      <c r="DE102" s="839"/>
      <c r="DF102" s="878"/>
      <c r="DG102" s="877" t="s">
        <v>557</v>
      </c>
      <c r="DH102" s="839"/>
      <c r="DI102" s="839"/>
      <c r="DJ102" s="839"/>
      <c r="DK102" s="878"/>
      <c r="DL102" s="877" t="s">
        <v>557</v>
      </c>
      <c r="DM102" s="839"/>
      <c r="DN102" s="839"/>
      <c r="DO102" s="839"/>
      <c r="DP102" s="878"/>
      <c r="DQ102" s="877" t="s">
        <v>557</v>
      </c>
      <c r="DR102" s="839"/>
      <c r="DS102" s="839"/>
      <c r="DT102" s="839"/>
      <c r="DU102" s="878"/>
      <c r="DV102" s="776"/>
      <c r="DW102" s="777"/>
      <c r="DX102" s="777"/>
      <c r="DY102" s="777"/>
      <c r="DZ102" s="901"/>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403</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404</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04" t="s">
        <v>407</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408</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15">
      <c r="A109" s="899" t="s">
        <v>409</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410</v>
      </c>
      <c r="AB109" s="880"/>
      <c r="AC109" s="880"/>
      <c r="AD109" s="880"/>
      <c r="AE109" s="881"/>
      <c r="AF109" s="879" t="s">
        <v>411</v>
      </c>
      <c r="AG109" s="880"/>
      <c r="AH109" s="880"/>
      <c r="AI109" s="880"/>
      <c r="AJ109" s="881"/>
      <c r="AK109" s="879" t="s">
        <v>295</v>
      </c>
      <c r="AL109" s="880"/>
      <c r="AM109" s="880"/>
      <c r="AN109" s="880"/>
      <c r="AO109" s="881"/>
      <c r="AP109" s="879" t="s">
        <v>412</v>
      </c>
      <c r="AQ109" s="880"/>
      <c r="AR109" s="880"/>
      <c r="AS109" s="880"/>
      <c r="AT109" s="882"/>
      <c r="AU109" s="899" t="s">
        <v>409</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410</v>
      </c>
      <c r="BR109" s="880"/>
      <c r="BS109" s="880"/>
      <c r="BT109" s="880"/>
      <c r="BU109" s="881"/>
      <c r="BV109" s="879" t="s">
        <v>411</v>
      </c>
      <c r="BW109" s="880"/>
      <c r="BX109" s="880"/>
      <c r="BY109" s="880"/>
      <c r="BZ109" s="881"/>
      <c r="CA109" s="879" t="s">
        <v>295</v>
      </c>
      <c r="CB109" s="880"/>
      <c r="CC109" s="880"/>
      <c r="CD109" s="880"/>
      <c r="CE109" s="881"/>
      <c r="CF109" s="900" t="s">
        <v>412</v>
      </c>
      <c r="CG109" s="900"/>
      <c r="CH109" s="900"/>
      <c r="CI109" s="900"/>
      <c r="CJ109" s="900"/>
      <c r="CK109" s="879" t="s">
        <v>413</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410</v>
      </c>
      <c r="DH109" s="880"/>
      <c r="DI109" s="880"/>
      <c r="DJ109" s="880"/>
      <c r="DK109" s="881"/>
      <c r="DL109" s="879" t="s">
        <v>411</v>
      </c>
      <c r="DM109" s="880"/>
      <c r="DN109" s="880"/>
      <c r="DO109" s="880"/>
      <c r="DP109" s="881"/>
      <c r="DQ109" s="879" t="s">
        <v>295</v>
      </c>
      <c r="DR109" s="880"/>
      <c r="DS109" s="880"/>
      <c r="DT109" s="880"/>
      <c r="DU109" s="881"/>
      <c r="DV109" s="879" t="s">
        <v>412</v>
      </c>
      <c r="DW109" s="880"/>
      <c r="DX109" s="880"/>
      <c r="DY109" s="880"/>
      <c r="DZ109" s="882"/>
    </row>
    <row r="110" spans="1:131" s="212" customFormat="1" ht="26.25" customHeight="1" x14ac:dyDescent="0.15">
      <c r="A110" s="883" t="s">
        <v>414</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752075</v>
      </c>
      <c r="AB110" s="887"/>
      <c r="AC110" s="887"/>
      <c r="AD110" s="887"/>
      <c r="AE110" s="888"/>
      <c r="AF110" s="889">
        <v>747391</v>
      </c>
      <c r="AG110" s="887"/>
      <c r="AH110" s="887"/>
      <c r="AI110" s="887"/>
      <c r="AJ110" s="888"/>
      <c r="AK110" s="889">
        <v>741723</v>
      </c>
      <c r="AL110" s="887"/>
      <c r="AM110" s="887"/>
      <c r="AN110" s="887"/>
      <c r="AO110" s="888"/>
      <c r="AP110" s="890">
        <v>19.600000000000001</v>
      </c>
      <c r="AQ110" s="891"/>
      <c r="AR110" s="891"/>
      <c r="AS110" s="891"/>
      <c r="AT110" s="892"/>
      <c r="AU110" s="893" t="s">
        <v>69</v>
      </c>
      <c r="AV110" s="894"/>
      <c r="AW110" s="894"/>
      <c r="AX110" s="894"/>
      <c r="AY110" s="894"/>
      <c r="AZ110" s="916" t="s">
        <v>415</v>
      </c>
      <c r="BA110" s="884"/>
      <c r="BB110" s="884"/>
      <c r="BC110" s="884"/>
      <c r="BD110" s="884"/>
      <c r="BE110" s="884"/>
      <c r="BF110" s="884"/>
      <c r="BG110" s="884"/>
      <c r="BH110" s="884"/>
      <c r="BI110" s="884"/>
      <c r="BJ110" s="884"/>
      <c r="BK110" s="884"/>
      <c r="BL110" s="884"/>
      <c r="BM110" s="884"/>
      <c r="BN110" s="884"/>
      <c r="BO110" s="884"/>
      <c r="BP110" s="885"/>
      <c r="BQ110" s="917">
        <v>5451291</v>
      </c>
      <c r="BR110" s="918"/>
      <c r="BS110" s="918"/>
      <c r="BT110" s="918"/>
      <c r="BU110" s="918"/>
      <c r="BV110" s="918">
        <v>6193637</v>
      </c>
      <c r="BW110" s="918"/>
      <c r="BX110" s="918"/>
      <c r="BY110" s="918"/>
      <c r="BZ110" s="918"/>
      <c r="CA110" s="918">
        <v>6702039</v>
      </c>
      <c r="CB110" s="918"/>
      <c r="CC110" s="918"/>
      <c r="CD110" s="918"/>
      <c r="CE110" s="918"/>
      <c r="CF110" s="931">
        <v>177.4</v>
      </c>
      <c r="CG110" s="932"/>
      <c r="CH110" s="932"/>
      <c r="CI110" s="932"/>
      <c r="CJ110" s="932"/>
      <c r="CK110" s="933" t="s">
        <v>416</v>
      </c>
      <c r="CL110" s="934"/>
      <c r="CM110" s="916" t="s">
        <v>417</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15">
      <c r="A111" s="921" t="s">
        <v>418</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419</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420</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15">
      <c r="A112" s="939" t="s">
        <v>421</v>
      </c>
      <c r="B112" s="940"/>
      <c r="C112" s="910" t="s">
        <v>422</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423</v>
      </c>
      <c r="BA112" s="910"/>
      <c r="BB112" s="910"/>
      <c r="BC112" s="910"/>
      <c r="BD112" s="910"/>
      <c r="BE112" s="910"/>
      <c r="BF112" s="910"/>
      <c r="BG112" s="910"/>
      <c r="BH112" s="910"/>
      <c r="BI112" s="910"/>
      <c r="BJ112" s="910"/>
      <c r="BK112" s="910"/>
      <c r="BL112" s="910"/>
      <c r="BM112" s="910"/>
      <c r="BN112" s="910"/>
      <c r="BO112" s="910"/>
      <c r="BP112" s="911"/>
      <c r="BQ112" s="912">
        <v>249674</v>
      </c>
      <c r="BR112" s="913"/>
      <c r="BS112" s="913"/>
      <c r="BT112" s="913"/>
      <c r="BU112" s="913"/>
      <c r="BV112" s="913">
        <v>229665</v>
      </c>
      <c r="BW112" s="913"/>
      <c r="BX112" s="913"/>
      <c r="BY112" s="913"/>
      <c r="BZ112" s="913"/>
      <c r="CA112" s="913">
        <v>229187</v>
      </c>
      <c r="CB112" s="913"/>
      <c r="CC112" s="913"/>
      <c r="CD112" s="913"/>
      <c r="CE112" s="913"/>
      <c r="CF112" s="907">
        <v>6.1</v>
      </c>
      <c r="CG112" s="908"/>
      <c r="CH112" s="908"/>
      <c r="CI112" s="908"/>
      <c r="CJ112" s="908"/>
      <c r="CK112" s="935"/>
      <c r="CL112" s="936"/>
      <c r="CM112" s="909" t="s">
        <v>424</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15">
      <c r="A113" s="941"/>
      <c r="B113" s="942"/>
      <c r="C113" s="910" t="s">
        <v>425</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28663</v>
      </c>
      <c r="AB113" s="925"/>
      <c r="AC113" s="925"/>
      <c r="AD113" s="925"/>
      <c r="AE113" s="926"/>
      <c r="AF113" s="927">
        <v>29121</v>
      </c>
      <c r="AG113" s="925"/>
      <c r="AH113" s="925"/>
      <c r="AI113" s="925"/>
      <c r="AJ113" s="926"/>
      <c r="AK113" s="927">
        <v>39285</v>
      </c>
      <c r="AL113" s="925"/>
      <c r="AM113" s="925"/>
      <c r="AN113" s="925"/>
      <c r="AO113" s="926"/>
      <c r="AP113" s="928">
        <v>1</v>
      </c>
      <c r="AQ113" s="929"/>
      <c r="AR113" s="929"/>
      <c r="AS113" s="929"/>
      <c r="AT113" s="930"/>
      <c r="AU113" s="895"/>
      <c r="AV113" s="896"/>
      <c r="AW113" s="896"/>
      <c r="AX113" s="896"/>
      <c r="AY113" s="896"/>
      <c r="AZ113" s="909" t="s">
        <v>426</v>
      </c>
      <c r="BA113" s="910"/>
      <c r="BB113" s="910"/>
      <c r="BC113" s="910"/>
      <c r="BD113" s="910"/>
      <c r="BE113" s="910"/>
      <c r="BF113" s="910"/>
      <c r="BG113" s="910"/>
      <c r="BH113" s="910"/>
      <c r="BI113" s="910"/>
      <c r="BJ113" s="910"/>
      <c r="BK113" s="910"/>
      <c r="BL113" s="910"/>
      <c r="BM113" s="910"/>
      <c r="BN113" s="910"/>
      <c r="BO113" s="910"/>
      <c r="BP113" s="911"/>
      <c r="BQ113" s="912">
        <v>166392</v>
      </c>
      <c r="BR113" s="913"/>
      <c r="BS113" s="913"/>
      <c r="BT113" s="913"/>
      <c r="BU113" s="913"/>
      <c r="BV113" s="913">
        <v>201012</v>
      </c>
      <c r="BW113" s="913"/>
      <c r="BX113" s="913"/>
      <c r="BY113" s="913"/>
      <c r="BZ113" s="913"/>
      <c r="CA113" s="913">
        <v>348669</v>
      </c>
      <c r="CB113" s="913"/>
      <c r="CC113" s="913"/>
      <c r="CD113" s="913"/>
      <c r="CE113" s="913"/>
      <c r="CF113" s="907">
        <v>9.1999999999999993</v>
      </c>
      <c r="CG113" s="908"/>
      <c r="CH113" s="908"/>
      <c r="CI113" s="908"/>
      <c r="CJ113" s="908"/>
      <c r="CK113" s="935"/>
      <c r="CL113" s="936"/>
      <c r="CM113" s="909" t="s">
        <v>427</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15">
      <c r="A114" s="941"/>
      <c r="B114" s="942"/>
      <c r="C114" s="910" t="s">
        <v>428</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64162</v>
      </c>
      <c r="AB114" s="946"/>
      <c r="AC114" s="946"/>
      <c r="AD114" s="946"/>
      <c r="AE114" s="947"/>
      <c r="AF114" s="948">
        <v>22746</v>
      </c>
      <c r="AG114" s="946"/>
      <c r="AH114" s="946"/>
      <c r="AI114" s="946"/>
      <c r="AJ114" s="947"/>
      <c r="AK114" s="948">
        <v>32160</v>
      </c>
      <c r="AL114" s="946"/>
      <c r="AM114" s="946"/>
      <c r="AN114" s="946"/>
      <c r="AO114" s="947"/>
      <c r="AP114" s="949">
        <v>0.9</v>
      </c>
      <c r="AQ114" s="950"/>
      <c r="AR114" s="950"/>
      <c r="AS114" s="950"/>
      <c r="AT114" s="951"/>
      <c r="AU114" s="895"/>
      <c r="AV114" s="896"/>
      <c r="AW114" s="896"/>
      <c r="AX114" s="896"/>
      <c r="AY114" s="896"/>
      <c r="AZ114" s="909" t="s">
        <v>429</v>
      </c>
      <c r="BA114" s="910"/>
      <c r="BB114" s="910"/>
      <c r="BC114" s="910"/>
      <c r="BD114" s="910"/>
      <c r="BE114" s="910"/>
      <c r="BF114" s="910"/>
      <c r="BG114" s="910"/>
      <c r="BH114" s="910"/>
      <c r="BI114" s="910"/>
      <c r="BJ114" s="910"/>
      <c r="BK114" s="910"/>
      <c r="BL114" s="910"/>
      <c r="BM114" s="910"/>
      <c r="BN114" s="910"/>
      <c r="BO114" s="910"/>
      <c r="BP114" s="911"/>
      <c r="BQ114" s="912">
        <v>930309</v>
      </c>
      <c r="BR114" s="913"/>
      <c r="BS114" s="913"/>
      <c r="BT114" s="913"/>
      <c r="BU114" s="913"/>
      <c r="BV114" s="913">
        <v>961040</v>
      </c>
      <c r="BW114" s="913"/>
      <c r="BX114" s="913"/>
      <c r="BY114" s="913"/>
      <c r="BZ114" s="913"/>
      <c r="CA114" s="913">
        <v>948724</v>
      </c>
      <c r="CB114" s="913"/>
      <c r="CC114" s="913"/>
      <c r="CD114" s="913"/>
      <c r="CE114" s="913"/>
      <c r="CF114" s="907">
        <v>25.1</v>
      </c>
      <c r="CG114" s="908"/>
      <c r="CH114" s="908"/>
      <c r="CI114" s="908"/>
      <c r="CJ114" s="908"/>
      <c r="CK114" s="935"/>
      <c r="CL114" s="936"/>
      <c r="CM114" s="909" t="s">
        <v>430</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15">
      <c r="A115" s="941"/>
      <c r="B115" s="942"/>
      <c r="C115" s="910" t="s">
        <v>431</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14698</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432</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433</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15">
      <c r="A116" s="943"/>
      <c r="B116" s="944"/>
      <c r="C116" s="952" t="s">
        <v>434</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v>422</v>
      </c>
      <c r="AG116" s="946"/>
      <c r="AH116" s="946"/>
      <c r="AI116" s="946"/>
      <c r="AJ116" s="947"/>
      <c r="AK116" s="948">
        <v>299</v>
      </c>
      <c r="AL116" s="946"/>
      <c r="AM116" s="946"/>
      <c r="AN116" s="946"/>
      <c r="AO116" s="947"/>
      <c r="AP116" s="949">
        <v>0</v>
      </c>
      <c r="AQ116" s="950"/>
      <c r="AR116" s="950"/>
      <c r="AS116" s="950"/>
      <c r="AT116" s="951"/>
      <c r="AU116" s="895"/>
      <c r="AV116" s="896"/>
      <c r="AW116" s="896"/>
      <c r="AX116" s="896"/>
      <c r="AY116" s="896"/>
      <c r="AZ116" s="954" t="s">
        <v>435</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436</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15">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437</v>
      </c>
      <c r="Z117" s="881"/>
      <c r="AA117" s="965">
        <v>859598</v>
      </c>
      <c r="AB117" s="966"/>
      <c r="AC117" s="966"/>
      <c r="AD117" s="966"/>
      <c r="AE117" s="967"/>
      <c r="AF117" s="968">
        <v>799680</v>
      </c>
      <c r="AG117" s="966"/>
      <c r="AH117" s="966"/>
      <c r="AI117" s="966"/>
      <c r="AJ117" s="967"/>
      <c r="AK117" s="968">
        <v>813467</v>
      </c>
      <c r="AL117" s="966"/>
      <c r="AM117" s="966"/>
      <c r="AN117" s="966"/>
      <c r="AO117" s="967"/>
      <c r="AP117" s="969"/>
      <c r="AQ117" s="970"/>
      <c r="AR117" s="970"/>
      <c r="AS117" s="970"/>
      <c r="AT117" s="971"/>
      <c r="AU117" s="895"/>
      <c r="AV117" s="896"/>
      <c r="AW117" s="896"/>
      <c r="AX117" s="896"/>
      <c r="AY117" s="896"/>
      <c r="AZ117" s="961" t="s">
        <v>438</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439</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15">
      <c r="A118" s="899" t="s">
        <v>413</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410</v>
      </c>
      <c r="AB118" s="880"/>
      <c r="AC118" s="880"/>
      <c r="AD118" s="880"/>
      <c r="AE118" s="881"/>
      <c r="AF118" s="879" t="s">
        <v>411</v>
      </c>
      <c r="AG118" s="880"/>
      <c r="AH118" s="880"/>
      <c r="AI118" s="880"/>
      <c r="AJ118" s="881"/>
      <c r="AK118" s="879" t="s">
        <v>295</v>
      </c>
      <c r="AL118" s="880"/>
      <c r="AM118" s="880"/>
      <c r="AN118" s="880"/>
      <c r="AO118" s="881"/>
      <c r="AP118" s="957" t="s">
        <v>412</v>
      </c>
      <c r="AQ118" s="958"/>
      <c r="AR118" s="958"/>
      <c r="AS118" s="958"/>
      <c r="AT118" s="959"/>
      <c r="AU118" s="895"/>
      <c r="AV118" s="896"/>
      <c r="AW118" s="896"/>
      <c r="AX118" s="896"/>
      <c r="AY118" s="896"/>
      <c r="AZ118" s="960" t="s">
        <v>440</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441</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15">
      <c r="A119" s="1043" t="s">
        <v>416</v>
      </c>
      <c r="B119" s="934"/>
      <c r="C119" s="916" t="s">
        <v>417</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178</v>
      </c>
      <c r="BA119" s="235"/>
      <c r="BB119" s="235"/>
      <c r="BC119" s="235"/>
      <c r="BD119" s="235"/>
      <c r="BE119" s="235"/>
      <c r="BF119" s="235"/>
      <c r="BG119" s="235"/>
      <c r="BH119" s="235"/>
      <c r="BI119" s="235"/>
      <c r="BJ119" s="235"/>
      <c r="BK119" s="235"/>
      <c r="BL119" s="235"/>
      <c r="BM119" s="235"/>
      <c r="BN119" s="235"/>
      <c r="BO119" s="964" t="s">
        <v>442</v>
      </c>
      <c r="BP119" s="992"/>
      <c r="BQ119" s="986">
        <v>6797666</v>
      </c>
      <c r="BR119" s="987"/>
      <c r="BS119" s="987"/>
      <c r="BT119" s="987"/>
      <c r="BU119" s="987"/>
      <c r="BV119" s="987">
        <v>7585354</v>
      </c>
      <c r="BW119" s="987"/>
      <c r="BX119" s="987"/>
      <c r="BY119" s="987"/>
      <c r="BZ119" s="987"/>
      <c r="CA119" s="987">
        <v>8228619</v>
      </c>
      <c r="CB119" s="987"/>
      <c r="CC119" s="987"/>
      <c r="CD119" s="987"/>
      <c r="CE119" s="987"/>
      <c r="CF119" s="988"/>
      <c r="CG119" s="989"/>
      <c r="CH119" s="989"/>
      <c r="CI119" s="989"/>
      <c r="CJ119" s="990"/>
      <c r="CK119" s="937"/>
      <c r="CL119" s="938"/>
      <c r="CM119" s="960" t="s">
        <v>443</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15">
      <c r="A120" s="1044"/>
      <c r="B120" s="936"/>
      <c r="C120" s="909" t="s">
        <v>420</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444</v>
      </c>
      <c r="AV120" s="979"/>
      <c r="AW120" s="979"/>
      <c r="AX120" s="979"/>
      <c r="AY120" s="980"/>
      <c r="AZ120" s="916" t="s">
        <v>445</v>
      </c>
      <c r="BA120" s="884"/>
      <c r="BB120" s="884"/>
      <c r="BC120" s="884"/>
      <c r="BD120" s="884"/>
      <c r="BE120" s="884"/>
      <c r="BF120" s="884"/>
      <c r="BG120" s="884"/>
      <c r="BH120" s="884"/>
      <c r="BI120" s="884"/>
      <c r="BJ120" s="884"/>
      <c r="BK120" s="884"/>
      <c r="BL120" s="884"/>
      <c r="BM120" s="884"/>
      <c r="BN120" s="884"/>
      <c r="BO120" s="884"/>
      <c r="BP120" s="885"/>
      <c r="BQ120" s="917">
        <v>2674544</v>
      </c>
      <c r="BR120" s="918"/>
      <c r="BS120" s="918"/>
      <c r="BT120" s="918"/>
      <c r="BU120" s="918"/>
      <c r="BV120" s="918">
        <v>2733873</v>
      </c>
      <c r="BW120" s="918"/>
      <c r="BX120" s="918"/>
      <c r="BY120" s="918"/>
      <c r="BZ120" s="918"/>
      <c r="CA120" s="918">
        <v>2775275</v>
      </c>
      <c r="CB120" s="918"/>
      <c r="CC120" s="918"/>
      <c r="CD120" s="918"/>
      <c r="CE120" s="918"/>
      <c r="CF120" s="931">
        <v>73.5</v>
      </c>
      <c r="CG120" s="932"/>
      <c r="CH120" s="932"/>
      <c r="CI120" s="932"/>
      <c r="CJ120" s="932"/>
      <c r="CK120" s="993" t="s">
        <v>446</v>
      </c>
      <c r="CL120" s="994"/>
      <c r="CM120" s="994"/>
      <c r="CN120" s="994"/>
      <c r="CO120" s="995"/>
      <c r="CP120" s="1001" t="s">
        <v>394</v>
      </c>
      <c r="CQ120" s="1002"/>
      <c r="CR120" s="1002"/>
      <c r="CS120" s="1002"/>
      <c r="CT120" s="1002"/>
      <c r="CU120" s="1002"/>
      <c r="CV120" s="1002"/>
      <c r="CW120" s="1002"/>
      <c r="CX120" s="1002"/>
      <c r="CY120" s="1002"/>
      <c r="CZ120" s="1002"/>
      <c r="DA120" s="1002"/>
      <c r="DB120" s="1002"/>
      <c r="DC120" s="1002"/>
      <c r="DD120" s="1002"/>
      <c r="DE120" s="1002"/>
      <c r="DF120" s="1003"/>
      <c r="DG120" s="917">
        <v>232902</v>
      </c>
      <c r="DH120" s="918"/>
      <c r="DI120" s="918"/>
      <c r="DJ120" s="918"/>
      <c r="DK120" s="918"/>
      <c r="DL120" s="918">
        <v>206751</v>
      </c>
      <c r="DM120" s="918"/>
      <c r="DN120" s="918"/>
      <c r="DO120" s="918"/>
      <c r="DP120" s="918"/>
      <c r="DQ120" s="918">
        <v>180160</v>
      </c>
      <c r="DR120" s="918"/>
      <c r="DS120" s="918"/>
      <c r="DT120" s="918"/>
      <c r="DU120" s="918"/>
      <c r="DV120" s="919">
        <v>4.8</v>
      </c>
      <c r="DW120" s="919"/>
      <c r="DX120" s="919"/>
      <c r="DY120" s="919"/>
      <c r="DZ120" s="920"/>
    </row>
    <row r="121" spans="1:130" s="212" customFormat="1" ht="26.25" customHeight="1" x14ac:dyDescent="0.15">
      <c r="A121" s="1044"/>
      <c r="B121" s="936"/>
      <c r="C121" s="961" t="s">
        <v>447</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448</v>
      </c>
      <c r="BA121" s="910"/>
      <c r="BB121" s="910"/>
      <c r="BC121" s="910"/>
      <c r="BD121" s="910"/>
      <c r="BE121" s="910"/>
      <c r="BF121" s="910"/>
      <c r="BG121" s="910"/>
      <c r="BH121" s="910"/>
      <c r="BI121" s="910"/>
      <c r="BJ121" s="910"/>
      <c r="BK121" s="910"/>
      <c r="BL121" s="910"/>
      <c r="BM121" s="910"/>
      <c r="BN121" s="910"/>
      <c r="BO121" s="910"/>
      <c r="BP121" s="911"/>
      <c r="BQ121" s="912">
        <v>14531</v>
      </c>
      <c r="BR121" s="913"/>
      <c r="BS121" s="913"/>
      <c r="BT121" s="913"/>
      <c r="BU121" s="913"/>
      <c r="BV121" s="913">
        <v>12593</v>
      </c>
      <c r="BW121" s="913"/>
      <c r="BX121" s="913"/>
      <c r="BY121" s="913"/>
      <c r="BZ121" s="913"/>
      <c r="CA121" s="913">
        <v>10655</v>
      </c>
      <c r="CB121" s="913"/>
      <c r="CC121" s="913"/>
      <c r="CD121" s="913"/>
      <c r="CE121" s="913"/>
      <c r="CF121" s="907">
        <v>0.3</v>
      </c>
      <c r="CG121" s="908"/>
      <c r="CH121" s="908"/>
      <c r="CI121" s="908"/>
      <c r="CJ121" s="908"/>
      <c r="CK121" s="996"/>
      <c r="CL121" s="997"/>
      <c r="CM121" s="997"/>
      <c r="CN121" s="997"/>
      <c r="CO121" s="998"/>
      <c r="CP121" s="1006" t="s">
        <v>392</v>
      </c>
      <c r="CQ121" s="1007"/>
      <c r="CR121" s="1007"/>
      <c r="CS121" s="1007"/>
      <c r="CT121" s="1007"/>
      <c r="CU121" s="1007"/>
      <c r="CV121" s="1007"/>
      <c r="CW121" s="1007"/>
      <c r="CX121" s="1007"/>
      <c r="CY121" s="1007"/>
      <c r="CZ121" s="1007"/>
      <c r="DA121" s="1007"/>
      <c r="DB121" s="1007"/>
      <c r="DC121" s="1007"/>
      <c r="DD121" s="1007"/>
      <c r="DE121" s="1007"/>
      <c r="DF121" s="1008"/>
      <c r="DG121" s="912">
        <v>16772</v>
      </c>
      <c r="DH121" s="913"/>
      <c r="DI121" s="913"/>
      <c r="DJ121" s="913"/>
      <c r="DK121" s="913"/>
      <c r="DL121" s="913">
        <v>22914</v>
      </c>
      <c r="DM121" s="913"/>
      <c r="DN121" s="913"/>
      <c r="DO121" s="913"/>
      <c r="DP121" s="913"/>
      <c r="DQ121" s="913">
        <v>49027</v>
      </c>
      <c r="DR121" s="913"/>
      <c r="DS121" s="913"/>
      <c r="DT121" s="913"/>
      <c r="DU121" s="913"/>
      <c r="DV121" s="914">
        <v>1.3</v>
      </c>
      <c r="DW121" s="914"/>
      <c r="DX121" s="914"/>
      <c r="DY121" s="914"/>
      <c r="DZ121" s="915"/>
    </row>
    <row r="122" spans="1:130" s="212" customFormat="1" ht="26.25" customHeight="1" x14ac:dyDescent="0.15">
      <c r="A122" s="1044"/>
      <c r="B122" s="936"/>
      <c r="C122" s="909" t="s">
        <v>430</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449</v>
      </c>
      <c r="BA122" s="952"/>
      <c r="BB122" s="952"/>
      <c r="BC122" s="952"/>
      <c r="BD122" s="952"/>
      <c r="BE122" s="952"/>
      <c r="BF122" s="952"/>
      <c r="BG122" s="952"/>
      <c r="BH122" s="952"/>
      <c r="BI122" s="952"/>
      <c r="BJ122" s="952"/>
      <c r="BK122" s="952"/>
      <c r="BL122" s="952"/>
      <c r="BM122" s="952"/>
      <c r="BN122" s="952"/>
      <c r="BO122" s="952"/>
      <c r="BP122" s="953"/>
      <c r="BQ122" s="986">
        <v>4603053</v>
      </c>
      <c r="BR122" s="987"/>
      <c r="BS122" s="987"/>
      <c r="BT122" s="987"/>
      <c r="BU122" s="987"/>
      <c r="BV122" s="987">
        <v>4813669</v>
      </c>
      <c r="BW122" s="987"/>
      <c r="BX122" s="987"/>
      <c r="BY122" s="987"/>
      <c r="BZ122" s="987"/>
      <c r="CA122" s="987">
        <v>5003711</v>
      </c>
      <c r="CB122" s="987"/>
      <c r="CC122" s="987"/>
      <c r="CD122" s="987"/>
      <c r="CE122" s="987"/>
      <c r="CF122" s="1004">
        <v>132.4</v>
      </c>
      <c r="CG122" s="1005"/>
      <c r="CH122" s="1005"/>
      <c r="CI122" s="1005"/>
      <c r="CJ122" s="1005"/>
      <c r="CK122" s="996"/>
      <c r="CL122" s="997"/>
      <c r="CM122" s="997"/>
      <c r="CN122" s="997"/>
      <c r="CO122" s="998"/>
      <c r="CP122" s="1006" t="s">
        <v>390</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15">
      <c r="A123" s="1044"/>
      <c r="B123" s="936"/>
      <c r="C123" s="909" t="s">
        <v>436</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178</v>
      </c>
      <c r="BA123" s="235"/>
      <c r="BB123" s="235"/>
      <c r="BC123" s="235"/>
      <c r="BD123" s="235"/>
      <c r="BE123" s="235"/>
      <c r="BF123" s="235"/>
      <c r="BG123" s="235"/>
      <c r="BH123" s="235"/>
      <c r="BI123" s="235"/>
      <c r="BJ123" s="235"/>
      <c r="BK123" s="235"/>
      <c r="BL123" s="235"/>
      <c r="BM123" s="235"/>
      <c r="BN123" s="235"/>
      <c r="BO123" s="964" t="s">
        <v>450</v>
      </c>
      <c r="BP123" s="992"/>
      <c r="BQ123" s="1050">
        <v>7292128</v>
      </c>
      <c r="BR123" s="1051"/>
      <c r="BS123" s="1051"/>
      <c r="BT123" s="1051"/>
      <c r="BU123" s="1051"/>
      <c r="BV123" s="1051">
        <v>7560135</v>
      </c>
      <c r="BW123" s="1051"/>
      <c r="BX123" s="1051"/>
      <c r="BY123" s="1051"/>
      <c r="BZ123" s="1051"/>
      <c r="CA123" s="1051">
        <v>7789641</v>
      </c>
      <c r="CB123" s="1051"/>
      <c r="CC123" s="1051"/>
      <c r="CD123" s="1051"/>
      <c r="CE123" s="1051"/>
      <c r="CF123" s="988"/>
      <c r="CG123" s="989"/>
      <c r="CH123" s="989"/>
      <c r="CI123" s="989"/>
      <c r="CJ123" s="990"/>
      <c r="CK123" s="996"/>
      <c r="CL123" s="997"/>
      <c r="CM123" s="997"/>
      <c r="CN123" s="997"/>
      <c r="CO123" s="998"/>
      <c r="CP123" s="1006" t="s">
        <v>391</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
      <c r="A124" s="1044"/>
      <c r="B124" s="936"/>
      <c r="C124" s="909" t="s">
        <v>439</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451</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v>0.6</v>
      </c>
      <c r="BW124" s="1014"/>
      <c r="BX124" s="1014"/>
      <c r="BY124" s="1014"/>
      <c r="BZ124" s="1014"/>
      <c r="CA124" s="1014">
        <v>11.6</v>
      </c>
      <c r="CB124" s="1014"/>
      <c r="CC124" s="1014"/>
      <c r="CD124" s="1014"/>
      <c r="CE124" s="1014"/>
      <c r="CF124" s="1015"/>
      <c r="CG124" s="1016"/>
      <c r="CH124" s="1016"/>
      <c r="CI124" s="1016"/>
      <c r="CJ124" s="1017"/>
      <c r="CK124" s="999"/>
      <c r="CL124" s="999"/>
      <c r="CM124" s="999"/>
      <c r="CN124" s="999"/>
      <c r="CO124" s="1000"/>
      <c r="CP124" s="1006" t="s">
        <v>452</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15">
      <c r="A125" s="1044"/>
      <c r="B125" s="936"/>
      <c r="C125" s="909" t="s">
        <v>441</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453</v>
      </c>
      <c r="CL125" s="994"/>
      <c r="CM125" s="994"/>
      <c r="CN125" s="994"/>
      <c r="CO125" s="995"/>
      <c r="CP125" s="916" t="s">
        <v>454</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
      <c r="A126" s="1044"/>
      <c r="B126" s="936"/>
      <c r="C126" s="909" t="s">
        <v>443</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14698</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455</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15">
      <c r="A127" s="1045"/>
      <c r="B127" s="938"/>
      <c r="C127" s="960" t="s">
        <v>456</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457</v>
      </c>
      <c r="AY127" s="1019"/>
      <c r="AZ127" s="1019"/>
      <c r="BA127" s="1019"/>
      <c r="BB127" s="1019"/>
      <c r="BC127" s="1019"/>
      <c r="BD127" s="1019"/>
      <c r="BE127" s="1020"/>
      <c r="BF127" s="1021" t="s">
        <v>458</v>
      </c>
      <c r="BG127" s="1019"/>
      <c r="BH127" s="1019"/>
      <c r="BI127" s="1019"/>
      <c r="BJ127" s="1019"/>
      <c r="BK127" s="1019"/>
      <c r="BL127" s="1020"/>
      <c r="BM127" s="1021" t="s">
        <v>459</v>
      </c>
      <c r="BN127" s="1019"/>
      <c r="BO127" s="1019"/>
      <c r="BP127" s="1019"/>
      <c r="BQ127" s="1019"/>
      <c r="BR127" s="1019"/>
      <c r="BS127" s="1020"/>
      <c r="BT127" s="1021" t="s">
        <v>460</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461</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
      <c r="A128" s="1028" t="s">
        <v>462</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463</v>
      </c>
      <c r="X128" s="1030"/>
      <c r="Y128" s="1030"/>
      <c r="Z128" s="1031"/>
      <c r="AA128" s="1032">
        <v>6280</v>
      </c>
      <c r="AB128" s="1033"/>
      <c r="AC128" s="1033"/>
      <c r="AD128" s="1033"/>
      <c r="AE128" s="1034"/>
      <c r="AF128" s="1035">
        <v>9402</v>
      </c>
      <c r="AG128" s="1033"/>
      <c r="AH128" s="1033"/>
      <c r="AI128" s="1033"/>
      <c r="AJ128" s="1034"/>
      <c r="AK128" s="1035">
        <v>28764</v>
      </c>
      <c r="AL128" s="1033"/>
      <c r="AM128" s="1033"/>
      <c r="AN128" s="1033"/>
      <c r="AO128" s="1034"/>
      <c r="AP128" s="1036"/>
      <c r="AQ128" s="1037"/>
      <c r="AR128" s="1037"/>
      <c r="AS128" s="1037"/>
      <c r="AT128" s="1038"/>
      <c r="AU128" s="214"/>
      <c r="AV128" s="214"/>
      <c r="AW128" s="214"/>
      <c r="AX128" s="883" t="s">
        <v>464</v>
      </c>
      <c r="AY128" s="884"/>
      <c r="AZ128" s="884"/>
      <c r="BA128" s="884"/>
      <c r="BB128" s="884"/>
      <c r="BC128" s="884"/>
      <c r="BD128" s="884"/>
      <c r="BE128" s="885"/>
      <c r="BF128" s="1039" t="s">
        <v>122</v>
      </c>
      <c r="BG128" s="1040"/>
      <c r="BH128" s="1040"/>
      <c r="BI128" s="1040"/>
      <c r="BJ128" s="1040"/>
      <c r="BK128" s="1040"/>
      <c r="BL128" s="1041"/>
      <c r="BM128" s="1039">
        <v>15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465</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15">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466</v>
      </c>
      <c r="X129" s="1058"/>
      <c r="Y129" s="1058"/>
      <c r="Z129" s="1059"/>
      <c r="AA129" s="945">
        <v>4224036</v>
      </c>
      <c r="AB129" s="946"/>
      <c r="AC129" s="946"/>
      <c r="AD129" s="946"/>
      <c r="AE129" s="947"/>
      <c r="AF129" s="948">
        <v>4214444</v>
      </c>
      <c r="AG129" s="946"/>
      <c r="AH129" s="946"/>
      <c r="AI129" s="946"/>
      <c r="AJ129" s="947"/>
      <c r="AK129" s="948">
        <v>4355308</v>
      </c>
      <c r="AL129" s="946"/>
      <c r="AM129" s="946"/>
      <c r="AN129" s="946"/>
      <c r="AO129" s="947"/>
      <c r="AP129" s="1060"/>
      <c r="AQ129" s="1061"/>
      <c r="AR129" s="1061"/>
      <c r="AS129" s="1061"/>
      <c r="AT129" s="1062"/>
      <c r="AU129" s="215"/>
      <c r="AV129" s="215"/>
      <c r="AW129" s="215"/>
      <c r="AX129" s="1052" t="s">
        <v>467</v>
      </c>
      <c r="AY129" s="910"/>
      <c r="AZ129" s="910"/>
      <c r="BA129" s="910"/>
      <c r="BB129" s="910"/>
      <c r="BC129" s="910"/>
      <c r="BD129" s="910"/>
      <c r="BE129" s="911"/>
      <c r="BF129" s="1053" t="s">
        <v>122</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21" t="s">
        <v>468</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469</v>
      </c>
      <c r="X130" s="1058"/>
      <c r="Y130" s="1058"/>
      <c r="Z130" s="1059"/>
      <c r="AA130" s="945">
        <v>585741</v>
      </c>
      <c r="AB130" s="946"/>
      <c r="AC130" s="946"/>
      <c r="AD130" s="946"/>
      <c r="AE130" s="947"/>
      <c r="AF130" s="948">
        <v>551620</v>
      </c>
      <c r="AG130" s="946"/>
      <c r="AH130" s="946"/>
      <c r="AI130" s="946"/>
      <c r="AJ130" s="947"/>
      <c r="AK130" s="948">
        <v>577455</v>
      </c>
      <c r="AL130" s="946"/>
      <c r="AM130" s="946"/>
      <c r="AN130" s="946"/>
      <c r="AO130" s="947"/>
      <c r="AP130" s="1060"/>
      <c r="AQ130" s="1061"/>
      <c r="AR130" s="1061"/>
      <c r="AS130" s="1061"/>
      <c r="AT130" s="1062"/>
      <c r="AU130" s="215"/>
      <c r="AV130" s="215"/>
      <c r="AW130" s="215"/>
      <c r="AX130" s="1052" t="s">
        <v>470</v>
      </c>
      <c r="AY130" s="910"/>
      <c r="AZ130" s="910"/>
      <c r="BA130" s="910"/>
      <c r="BB130" s="910"/>
      <c r="BC130" s="910"/>
      <c r="BD130" s="910"/>
      <c r="BE130" s="911"/>
      <c r="BF130" s="1088">
        <v>6.4</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471</v>
      </c>
      <c r="X131" s="1095"/>
      <c r="Y131" s="1095"/>
      <c r="Z131" s="1096"/>
      <c r="AA131" s="991">
        <v>3638295</v>
      </c>
      <c r="AB131" s="973"/>
      <c r="AC131" s="973"/>
      <c r="AD131" s="973"/>
      <c r="AE131" s="974"/>
      <c r="AF131" s="972">
        <v>3662824</v>
      </c>
      <c r="AG131" s="973"/>
      <c r="AH131" s="973"/>
      <c r="AI131" s="973"/>
      <c r="AJ131" s="974"/>
      <c r="AK131" s="972">
        <v>3777853</v>
      </c>
      <c r="AL131" s="973"/>
      <c r="AM131" s="973"/>
      <c r="AN131" s="973"/>
      <c r="AO131" s="974"/>
      <c r="AP131" s="1097"/>
      <c r="AQ131" s="1098"/>
      <c r="AR131" s="1098"/>
      <c r="AS131" s="1098"/>
      <c r="AT131" s="1099"/>
      <c r="AU131" s="215"/>
      <c r="AV131" s="215"/>
      <c r="AW131" s="215"/>
      <c r="AX131" s="1070" t="s">
        <v>472</v>
      </c>
      <c r="AY131" s="713"/>
      <c r="AZ131" s="713"/>
      <c r="BA131" s="713"/>
      <c r="BB131" s="713"/>
      <c r="BC131" s="713"/>
      <c r="BD131" s="713"/>
      <c r="BE131" s="1023"/>
      <c r="BF131" s="1071">
        <v>11.6</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077" t="s">
        <v>473</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474</v>
      </c>
      <c r="W132" s="1081"/>
      <c r="X132" s="1081"/>
      <c r="Y132" s="1081"/>
      <c r="Z132" s="1082"/>
      <c r="AA132" s="1083">
        <v>7.3544613620000003</v>
      </c>
      <c r="AB132" s="1084"/>
      <c r="AC132" s="1084"/>
      <c r="AD132" s="1084"/>
      <c r="AE132" s="1085"/>
      <c r="AF132" s="1086">
        <v>6.5156829810000003</v>
      </c>
      <c r="AG132" s="1084"/>
      <c r="AH132" s="1084"/>
      <c r="AI132" s="1084"/>
      <c r="AJ132" s="1085"/>
      <c r="AK132" s="1086">
        <v>5.4858672369999999</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475</v>
      </c>
      <c r="W133" s="1064"/>
      <c r="X133" s="1064"/>
      <c r="Y133" s="1064"/>
      <c r="Z133" s="1065"/>
      <c r="AA133" s="1066">
        <v>7.3</v>
      </c>
      <c r="AB133" s="1067"/>
      <c r="AC133" s="1067"/>
      <c r="AD133" s="1067"/>
      <c r="AE133" s="1068"/>
      <c r="AF133" s="1066">
        <v>6.9</v>
      </c>
      <c r="AG133" s="1067"/>
      <c r="AH133" s="1067"/>
      <c r="AI133" s="1067"/>
      <c r="AJ133" s="1068"/>
      <c r="AK133" s="1066">
        <v>6.4</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SzN/l/nwF15Qu4XsoAYjQwT2NzJdTknDFhTAcJ6SIYuB3Xg2eqdX+6hnVTe5PxU21bYlVWVtmTQLZ23eXQ+Fvg==" saltValue="xYaFE3xtCZd9EldAI37yv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476</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Tf6LsXHRnFka2qf3gNj+jFan98RXYTAcj+HOrdm2Ga7CUZxyDoYRL+Lz+OdpIQU3IquejOQKoGYVy4RUkmwm0w==" saltValue="wUlVKzdsLaGC09BAH48lI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WCLkQ9r6ptPZBKfZyRDiOYlfp5ImqpBN+alnH7tfADyi9PAR1ZQijfn3/oDKA7yFvaeyN3Hw2C9CkdavwfZFw==" saltValue="lVTacqFdin4bLt0qE++e4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478</v>
      </c>
      <c r="AL6" s="248"/>
      <c r="AM6" s="248"/>
      <c r="AN6" s="248"/>
    </row>
    <row r="7" spans="1:46" ht="13.5" customHeight="1" x14ac:dyDescent="0.15">
      <c r="A7" s="247"/>
      <c r="AK7" s="250"/>
      <c r="AL7" s="251"/>
      <c r="AM7" s="251"/>
      <c r="AN7" s="252"/>
      <c r="AO7" s="1101" t="s">
        <v>479</v>
      </c>
      <c r="AP7" s="253"/>
      <c r="AQ7" s="254" t="s">
        <v>480</v>
      </c>
      <c r="AR7" s="255"/>
    </row>
    <row r="8" spans="1:46" x14ac:dyDescent="0.15">
      <c r="A8" s="247"/>
      <c r="AK8" s="256"/>
      <c r="AL8" s="257"/>
      <c r="AM8" s="257"/>
      <c r="AN8" s="258"/>
      <c r="AO8" s="1102"/>
      <c r="AP8" s="259" t="s">
        <v>481</v>
      </c>
      <c r="AQ8" s="260" t="s">
        <v>482</v>
      </c>
      <c r="AR8" s="261" t="s">
        <v>483</v>
      </c>
    </row>
    <row r="9" spans="1:46" x14ac:dyDescent="0.15">
      <c r="A9" s="247"/>
      <c r="AK9" s="1103" t="s">
        <v>484</v>
      </c>
      <c r="AL9" s="1104"/>
      <c r="AM9" s="1104"/>
      <c r="AN9" s="1105"/>
      <c r="AO9" s="262">
        <v>1077233</v>
      </c>
      <c r="AP9" s="262">
        <v>90867</v>
      </c>
      <c r="AQ9" s="263">
        <v>120794</v>
      </c>
      <c r="AR9" s="264">
        <v>-24.8</v>
      </c>
    </row>
    <row r="10" spans="1:46" ht="13.5" customHeight="1" x14ac:dyDescent="0.15">
      <c r="A10" s="247"/>
      <c r="AK10" s="1103" t="s">
        <v>485</v>
      </c>
      <c r="AL10" s="1104"/>
      <c r="AM10" s="1104"/>
      <c r="AN10" s="1105"/>
      <c r="AO10" s="265">
        <v>542104</v>
      </c>
      <c r="AP10" s="265">
        <v>45728</v>
      </c>
      <c r="AQ10" s="266">
        <v>16294</v>
      </c>
      <c r="AR10" s="267">
        <v>180.6</v>
      </c>
    </row>
    <row r="11" spans="1:46" ht="13.5" customHeight="1" x14ac:dyDescent="0.15">
      <c r="A11" s="247"/>
      <c r="AK11" s="1103" t="s">
        <v>486</v>
      </c>
      <c r="AL11" s="1104"/>
      <c r="AM11" s="1104"/>
      <c r="AN11" s="1105"/>
      <c r="AO11" s="265">
        <v>219143</v>
      </c>
      <c r="AP11" s="265">
        <v>18485</v>
      </c>
      <c r="AQ11" s="266">
        <v>1928</v>
      </c>
      <c r="AR11" s="267">
        <v>858.8</v>
      </c>
    </row>
    <row r="12" spans="1:46" ht="13.5" customHeight="1" x14ac:dyDescent="0.15">
      <c r="A12" s="247"/>
      <c r="AK12" s="1103" t="s">
        <v>487</v>
      </c>
      <c r="AL12" s="1104"/>
      <c r="AM12" s="1104"/>
      <c r="AN12" s="1105"/>
      <c r="AO12" s="265" t="s">
        <v>488</v>
      </c>
      <c r="AP12" s="265" t="s">
        <v>488</v>
      </c>
      <c r="AQ12" s="266">
        <v>20</v>
      </c>
      <c r="AR12" s="267" t="s">
        <v>488</v>
      </c>
    </row>
    <row r="13" spans="1:46" ht="13.5" customHeight="1" x14ac:dyDescent="0.15">
      <c r="A13" s="247"/>
      <c r="AK13" s="1103" t="s">
        <v>489</v>
      </c>
      <c r="AL13" s="1104"/>
      <c r="AM13" s="1104"/>
      <c r="AN13" s="1105"/>
      <c r="AO13" s="265">
        <v>71069</v>
      </c>
      <c r="AP13" s="265">
        <v>5995</v>
      </c>
      <c r="AQ13" s="266">
        <v>4630</v>
      </c>
      <c r="AR13" s="267">
        <v>29.5</v>
      </c>
    </row>
    <row r="14" spans="1:46" ht="13.5" customHeight="1" x14ac:dyDescent="0.15">
      <c r="A14" s="247"/>
      <c r="AK14" s="1103" t="s">
        <v>490</v>
      </c>
      <c r="AL14" s="1104"/>
      <c r="AM14" s="1104"/>
      <c r="AN14" s="1105"/>
      <c r="AO14" s="265">
        <v>18182</v>
      </c>
      <c r="AP14" s="265">
        <v>1534</v>
      </c>
      <c r="AQ14" s="266">
        <v>2459</v>
      </c>
      <c r="AR14" s="267">
        <v>-37.6</v>
      </c>
    </row>
    <row r="15" spans="1:46" ht="13.5" customHeight="1" x14ac:dyDescent="0.15">
      <c r="A15" s="247"/>
      <c r="AK15" s="1106" t="s">
        <v>491</v>
      </c>
      <c r="AL15" s="1107"/>
      <c r="AM15" s="1107"/>
      <c r="AN15" s="1108"/>
      <c r="AO15" s="265">
        <v>-69711</v>
      </c>
      <c r="AP15" s="265">
        <v>-5880</v>
      </c>
      <c r="AQ15" s="266">
        <v>-7108</v>
      </c>
      <c r="AR15" s="267">
        <v>-17.3</v>
      </c>
    </row>
    <row r="16" spans="1:46" x14ac:dyDescent="0.15">
      <c r="A16" s="247"/>
      <c r="AK16" s="1106" t="s">
        <v>178</v>
      </c>
      <c r="AL16" s="1107"/>
      <c r="AM16" s="1107"/>
      <c r="AN16" s="1108"/>
      <c r="AO16" s="265">
        <v>1858020</v>
      </c>
      <c r="AP16" s="265">
        <v>156729</v>
      </c>
      <c r="AQ16" s="266">
        <v>139017</v>
      </c>
      <c r="AR16" s="267">
        <v>12.7</v>
      </c>
    </row>
    <row r="17" spans="1:46" x14ac:dyDescent="0.15">
      <c r="A17" s="247"/>
    </row>
    <row r="18" spans="1:46" x14ac:dyDescent="0.15">
      <c r="A18" s="247"/>
      <c r="AQ18" s="268"/>
      <c r="AR18" s="268"/>
    </row>
    <row r="19" spans="1:46" x14ac:dyDescent="0.15">
      <c r="A19" s="247"/>
      <c r="AK19" s="243" t="s">
        <v>492</v>
      </c>
    </row>
    <row r="20" spans="1:46" x14ac:dyDescent="0.15">
      <c r="A20" s="247"/>
      <c r="AK20" s="269"/>
      <c r="AL20" s="270"/>
      <c r="AM20" s="270"/>
      <c r="AN20" s="271"/>
      <c r="AO20" s="272" t="s">
        <v>493</v>
      </c>
      <c r="AP20" s="273" t="s">
        <v>494</v>
      </c>
      <c r="AQ20" s="274" t="s">
        <v>495</v>
      </c>
      <c r="AR20" s="275"/>
    </row>
    <row r="21" spans="1:46" s="248" customFormat="1" x14ac:dyDescent="0.15">
      <c r="A21" s="276"/>
      <c r="AK21" s="1109" t="s">
        <v>496</v>
      </c>
      <c r="AL21" s="1110"/>
      <c r="AM21" s="1110"/>
      <c r="AN21" s="1111"/>
      <c r="AO21" s="277">
        <v>9.0299999999999994</v>
      </c>
      <c r="AP21" s="278">
        <v>11.1</v>
      </c>
      <c r="AQ21" s="279">
        <v>-2.0699999999999998</v>
      </c>
      <c r="AS21" s="280"/>
      <c r="AT21" s="276"/>
    </row>
    <row r="22" spans="1:46" s="248" customFormat="1" x14ac:dyDescent="0.15">
      <c r="A22" s="276"/>
      <c r="AK22" s="1109" t="s">
        <v>497</v>
      </c>
      <c r="AL22" s="1110"/>
      <c r="AM22" s="1110"/>
      <c r="AN22" s="1111"/>
      <c r="AO22" s="281">
        <v>95.7</v>
      </c>
      <c r="AP22" s="282">
        <v>96.5</v>
      </c>
      <c r="AQ22" s="283">
        <v>-0.8</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00" t="s">
        <v>498</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288"/>
      <c r="AS27" s="243"/>
      <c r="AT27" s="243"/>
    </row>
    <row r="28" spans="1:46" ht="17.25" x14ac:dyDescent="0.15">
      <c r="A28" s="244" t="s">
        <v>499</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500</v>
      </c>
      <c r="AL29" s="248"/>
      <c r="AM29" s="248"/>
      <c r="AN29" s="248"/>
      <c r="AS29" s="290"/>
    </row>
    <row r="30" spans="1:46" ht="13.5" customHeight="1" x14ac:dyDescent="0.15">
      <c r="A30" s="247"/>
      <c r="AK30" s="250"/>
      <c r="AL30" s="251"/>
      <c r="AM30" s="251"/>
      <c r="AN30" s="252"/>
      <c r="AO30" s="1101" t="s">
        <v>479</v>
      </c>
      <c r="AP30" s="253"/>
      <c r="AQ30" s="254" t="s">
        <v>480</v>
      </c>
      <c r="AR30" s="255"/>
    </row>
    <row r="31" spans="1:46" x14ac:dyDescent="0.15">
      <c r="A31" s="247"/>
      <c r="AK31" s="256"/>
      <c r="AL31" s="257"/>
      <c r="AM31" s="257"/>
      <c r="AN31" s="258"/>
      <c r="AO31" s="1102"/>
      <c r="AP31" s="259" t="s">
        <v>481</v>
      </c>
      <c r="AQ31" s="260" t="s">
        <v>482</v>
      </c>
      <c r="AR31" s="261" t="s">
        <v>483</v>
      </c>
    </row>
    <row r="32" spans="1:46" ht="27" customHeight="1" x14ac:dyDescent="0.15">
      <c r="A32" s="247"/>
      <c r="AK32" s="1117" t="s">
        <v>501</v>
      </c>
      <c r="AL32" s="1118"/>
      <c r="AM32" s="1118"/>
      <c r="AN32" s="1119"/>
      <c r="AO32" s="291">
        <v>741723</v>
      </c>
      <c r="AP32" s="291">
        <v>62566</v>
      </c>
      <c r="AQ32" s="292">
        <v>62408</v>
      </c>
      <c r="AR32" s="293">
        <v>0.3</v>
      </c>
    </row>
    <row r="33" spans="1:46" ht="13.5" customHeight="1" x14ac:dyDescent="0.15">
      <c r="A33" s="247"/>
      <c r="AK33" s="1117" t="s">
        <v>502</v>
      </c>
      <c r="AL33" s="1118"/>
      <c r="AM33" s="1118"/>
      <c r="AN33" s="1119"/>
      <c r="AO33" s="291" t="s">
        <v>488</v>
      </c>
      <c r="AP33" s="291" t="s">
        <v>488</v>
      </c>
      <c r="AQ33" s="292" t="s">
        <v>488</v>
      </c>
      <c r="AR33" s="293" t="s">
        <v>488</v>
      </c>
    </row>
    <row r="34" spans="1:46" ht="27" customHeight="1" x14ac:dyDescent="0.15">
      <c r="A34" s="247"/>
      <c r="AK34" s="1117" t="s">
        <v>503</v>
      </c>
      <c r="AL34" s="1118"/>
      <c r="AM34" s="1118"/>
      <c r="AN34" s="1119"/>
      <c r="AO34" s="291" t="s">
        <v>488</v>
      </c>
      <c r="AP34" s="291" t="s">
        <v>488</v>
      </c>
      <c r="AQ34" s="292">
        <v>4</v>
      </c>
      <c r="AR34" s="293" t="s">
        <v>488</v>
      </c>
    </row>
    <row r="35" spans="1:46" ht="27" customHeight="1" x14ac:dyDescent="0.15">
      <c r="A35" s="247"/>
      <c r="AK35" s="1117" t="s">
        <v>504</v>
      </c>
      <c r="AL35" s="1118"/>
      <c r="AM35" s="1118"/>
      <c r="AN35" s="1119"/>
      <c r="AO35" s="291">
        <v>39285</v>
      </c>
      <c r="AP35" s="291">
        <v>3314</v>
      </c>
      <c r="AQ35" s="292">
        <v>14219</v>
      </c>
      <c r="AR35" s="293">
        <v>-76.7</v>
      </c>
    </row>
    <row r="36" spans="1:46" ht="27" customHeight="1" x14ac:dyDescent="0.15">
      <c r="A36" s="247"/>
      <c r="AK36" s="1117" t="s">
        <v>505</v>
      </c>
      <c r="AL36" s="1118"/>
      <c r="AM36" s="1118"/>
      <c r="AN36" s="1119"/>
      <c r="AO36" s="291">
        <v>32160</v>
      </c>
      <c r="AP36" s="291">
        <v>2713</v>
      </c>
      <c r="AQ36" s="292">
        <v>4004</v>
      </c>
      <c r="AR36" s="293">
        <v>-32.200000000000003</v>
      </c>
    </row>
    <row r="37" spans="1:46" ht="13.5" customHeight="1" x14ac:dyDescent="0.15">
      <c r="A37" s="247"/>
      <c r="AK37" s="1117" t="s">
        <v>506</v>
      </c>
      <c r="AL37" s="1118"/>
      <c r="AM37" s="1118"/>
      <c r="AN37" s="1119"/>
      <c r="AO37" s="291" t="s">
        <v>488</v>
      </c>
      <c r="AP37" s="291" t="s">
        <v>488</v>
      </c>
      <c r="AQ37" s="292">
        <v>309</v>
      </c>
      <c r="AR37" s="293" t="s">
        <v>488</v>
      </c>
    </row>
    <row r="38" spans="1:46" ht="27" customHeight="1" x14ac:dyDescent="0.15">
      <c r="A38" s="247"/>
      <c r="AK38" s="1120" t="s">
        <v>507</v>
      </c>
      <c r="AL38" s="1121"/>
      <c r="AM38" s="1121"/>
      <c r="AN38" s="1122"/>
      <c r="AO38" s="294">
        <v>299</v>
      </c>
      <c r="AP38" s="294">
        <v>25</v>
      </c>
      <c r="AQ38" s="295">
        <v>4</v>
      </c>
      <c r="AR38" s="283">
        <v>525</v>
      </c>
      <c r="AS38" s="290"/>
    </row>
    <row r="39" spans="1:46" x14ac:dyDescent="0.15">
      <c r="A39" s="247"/>
      <c r="AK39" s="1120" t="s">
        <v>508</v>
      </c>
      <c r="AL39" s="1121"/>
      <c r="AM39" s="1121"/>
      <c r="AN39" s="1122"/>
      <c r="AO39" s="291">
        <v>-28764</v>
      </c>
      <c r="AP39" s="291">
        <v>-2426</v>
      </c>
      <c r="AQ39" s="292">
        <v>-2554</v>
      </c>
      <c r="AR39" s="293">
        <v>-5</v>
      </c>
      <c r="AS39" s="290"/>
    </row>
    <row r="40" spans="1:46" ht="27" customHeight="1" x14ac:dyDescent="0.15">
      <c r="A40" s="247"/>
      <c r="AK40" s="1117" t="s">
        <v>509</v>
      </c>
      <c r="AL40" s="1118"/>
      <c r="AM40" s="1118"/>
      <c r="AN40" s="1119"/>
      <c r="AO40" s="291">
        <v>-577455</v>
      </c>
      <c r="AP40" s="291">
        <v>-48710</v>
      </c>
      <c r="AQ40" s="292">
        <v>-52280</v>
      </c>
      <c r="AR40" s="293">
        <v>-6.8</v>
      </c>
      <c r="AS40" s="290"/>
    </row>
    <row r="41" spans="1:46" x14ac:dyDescent="0.15">
      <c r="A41" s="247"/>
      <c r="AK41" s="1123" t="s">
        <v>288</v>
      </c>
      <c r="AL41" s="1124"/>
      <c r="AM41" s="1124"/>
      <c r="AN41" s="1125"/>
      <c r="AO41" s="291">
        <v>207248</v>
      </c>
      <c r="AP41" s="291">
        <v>17482</v>
      </c>
      <c r="AQ41" s="292">
        <v>26115</v>
      </c>
      <c r="AR41" s="293">
        <v>-33.1</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510</v>
      </c>
    </row>
    <row r="48" spans="1:46" x14ac:dyDescent="0.15">
      <c r="A48" s="247"/>
      <c r="AK48" s="301" t="s">
        <v>511</v>
      </c>
      <c r="AL48" s="301"/>
      <c r="AM48" s="301"/>
      <c r="AN48" s="301"/>
      <c r="AO48" s="301"/>
      <c r="AP48" s="301"/>
      <c r="AQ48" s="302"/>
      <c r="AR48" s="301"/>
    </row>
    <row r="49" spans="1:44" ht="13.5" customHeight="1" x14ac:dyDescent="0.15">
      <c r="A49" s="247"/>
      <c r="AK49" s="303"/>
      <c r="AL49" s="304"/>
      <c r="AM49" s="1112" t="s">
        <v>479</v>
      </c>
      <c r="AN49" s="1114" t="s">
        <v>512</v>
      </c>
      <c r="AO49" s="1115"/>
      <c r="AP49" s="1115"/>
      <c r="AQ49" s="1115"/>
      <c r="AR49" s="1116"/>
    </row>
    <row r="50" spans="1:44" x14ac:dyDescent="0.15">
      <c r="A50" s="247"/>
      <c r="AK50" s="305"/>
      <c r="AL50" s="306"/>
      <c r="AM50" s="1113"/>
      <c r="AN50" s="307" t="s">
        <v>513</v>
      </c>
      <c r="AO50" s="308" t="s">
        <v>514</v>
      </c>
      <c r="AP50" s="309" t="s">
        <v>515</v>
      </c>
      <c r="AQ50" s="310" t="s">
        <v>516</v>
      </c>
      <c r="AR50" s="311" t="s">
        <v>517</v>
      </c>
    </row>
    <row r="51" spans="1:44" x14ac:dyDescent="0.15">
      <c r="A51" s="247"/>
      <c r="AK51" s="303" t="s">
        <v>518</v>
      </c>
      <c r="AL51" s="304"/>
      <c r="AM51" s="312">
        <v>538027</v>
      </c>
      <c r="AN51" s="313">
        <v>41727</v>
      </c>
      <c r="AO51" s="314">
        <v>50.4</v>
      </c>
      <c r="AP51" s="315">
        <v>117234</v>
      </c>
      <c r="AQ51" s="316">
        <v>13.4</v>
      </c>
      <c r="AR51" s="317">
        <v>37</v>
      </c>
    </row>
    <row r="52" spans="1:44" x14ac:dyDescent="0.15">
      <c r="A52" s="247"/>
      <c r="AK52" s="318"/>
      <c r="AL52" s="319" t="s">
        <v>519</v>
      </c>
      <c r="AM52" s="320">
        <v>289364</v>
      </c>
      <c r="AN52" s="321">
        <v>22442</v>
      </c>
      <c r="AO52" s="322">
        <v>74.900000000000006</v>
      </c>
      <c r="AP52" s="323">
        <v>59796</v>
      </c>
      <c r="AQ52" s="324">
        <v>16.600000000000001</v>
      </c>
      <c r="AR52" s="325">
        <v>58.3</v>
      </c>
    </row>
    <row r="53" spans="1:44" x14ac:dyDescent="0.15">
      <c r="A53" s="247"/>
      <c r="AK53" s="303" t="s">
        <v>520</v>
      </c>
      <c r="AL53" s="304"/>
      <c r="AM53" s="312">
        <v>672333</v>
      </c>
      <c r="AN53" s="313">
        <v>53166</v>
      </c>
      <c r="AO53" s="314">
        <v>27.4</v>
      </c>
      <c r="AP53" s="315">
        <v>97758</v>
      </c>
      <c r="AQ53" s="316">
        <v>-16.600000000000001</v>
      </c>
      <c r="AR53" s="317">
        <v>44</v>
      </c>
    </row>
    <row r="54" spans="1:44" x14ac:dyDescent="0.15">
      <c r="A54" s="247"/>
      <c r="AK54" s="318"/>
      <c r="AL54" s="319" t="s">
        <v>519</v>
      </c>
      <c r="AM54" s="320">
        <v>468385</v>
      </c>
      <c r="AN54" s="321">
        <v>37038</v>
      </c>
      <c r="AO54" s="322">
        <v>65</v>
      </c>
      <c r="AP54" s="323">
        <v>45946</v>
      </c>
      <c r="AQ54" s="324">
        <v>-23.2</v>
      </c>
      <c r="AR54" s="325">
        <v>88.2</v>
      </c>
    </row>
    <row r="55" spans="1:44" x14ac:dyDescent="0.15">
      <c r="A55" s="247"/>
      <c r="AK55" s="303" t="s">
        <v>521</v>
      </c>
      <c r="AL55" s="304"/>
      <c r="AM55" s="312">
        <v>462085</v>
      </c>
      <c r="AN55" s="313">
        <v>37443</v>
      </c>
      <c r="AO55" s="314">
        <v>-29.6</v>
      </c>
      <c r="AP55" s="315">
        <v>91338</v>
      </c>
      <c r="AQ55" s="316">
        <v>-6.6</v>
      </c>
      <c r="AR55" s="317">
        <v>-23</v>
      </c>
    </row>
    <row r="56" spans="1:44" x14ac:dyDescent="0.15">
      <c r="A56" s="247"/>
      <c r="AK56" s="318"/>
      <c r="AL56" s="319" t="s">
        <v>519</v>
      </c>
      <c r="AM56" s="320">
        <v>312806</v>
      </c>
      <c r="AN56" s="321">
        <v>25347</v>
      </c>
      <c r="AO56" s="322">
        <v>-31.6</v>
      </c>
      <c r="AP56" s="323">
        <v>43989</v>
      </c>
      <c r="AQ56" s="324">
        <v>-4.3</v>
      </c>
      <c r="AR56" s="325">
        <v>-27.3</v>
      </c>
    </row>
    <row r="57" spans="1:44" x14ac:dyDescent="0.15">
      <c r="A57" s="247"/>
      <c r="AK57" s="303" t="s">
        <v>522</v>
      </c>
      <c r="AL57" s="304"/>
      <c r="AM57" s="312">
        <v>1957158</v>
      </c>
      <c r="AN57" s="313">
        <v>162730</v>
      </c>
      <c r="AO57" s="314">
        <v>334.6</v>
      </c>
      <c r="AP57" s="315">
        <v>103975</v>
      </c>
      <c r="AQ57" s="316">
        <v>13.8</v>
      </c>
      <c r="AR57" s="317">
        <v>320.8</v>
      </c>
    </row>
    <row r="58" spans="1:44" x14ac:dyDescent="0.15">
      <c r="A58" s="247"/>
      <c r="AK58" s="318"/>
      <c r="AL58" s="319" t="s">
        <v>519</v>
      </c>
      <c r="AM58" s="320">
        <v>1710822</v>
      </c>
      <c r="AN58" s="321">
        <v>142248</v>
      </c>
      <c r="AO58" s="322">
        <v>461.2</v>
      </c>
      <c r="AP58" s="323">
        <v>52698</v>
      </c>
      <c r="AQ58" s="324">
        <v>19.8</v>
      </c>
      <c r="AR58" s="325">
        <v>441.4</v>
      </c>
    </row>
    <row r="59" spans="1:44" x14ac:dyDescent="0.15">
      <c r="A59" s="247"/>
      <c r="AK59" s="303" t="s">
        <v>523</v>
      </c>
      <c r="AL59" s="304"/>
      <c r="AM59" s="312">
        <v>1625091</v>
      </c>
      <c r="AN59" s="313">
        <v>137081</v>
      </c>
      <c r="AO59" s="314">
        <v>-15.8</v>
      </c>
      <c r="AP59" s="315">
        <v>112678</v>
      </c>
      <c r="AQ59" s="316">
        <v>8.4</v>
      </c>
      <c r="AR59" s="317">
        <v>-24.2</v>
      </c>
    </row>
    <row r="60" spans="1:44" x14ac:dyDescent="0.15">
      <c r="A60" s="247"/>
      <c r="AK60" s="318"/>
      <c r="AL60" s="319" t="s">
        <v>519</v>
      </c>
      <c r="AM60" s="320">
        <v>1256347</v>
      </c>
      <c r="AN60" s="321">
        <v>105976</v>
      </c>
      <c r="AO60" s="322">
        <v>-25.5</v>
      </c>
      <c r="AP60" s="323">
        <v>55165</v>
      </c>
      <c r="AQ60" s="324">
        <v>4.7</v>
      </c>
      <c r="AR60" s="325">
        <v>-30.2</v>
      </c>
    </row>
    <row r="61" spans="1:44" x14ac:dyDescent="0.15">
      <c r="A61" s="247"/>
      <c r="AK61" s="303" t="s">
        <v>524</v>
      </c>
      <c r="AL61" s="326"/>
      <c r="AM61" s="312">
        <v>1050939</v>
      </c>
      <c r="AN61" s="313">
        <v>86429</v>
      </c>
      <c r="AO61" s="314">
        <v>73.400000000000006</v>
      </c>
      <c r="AP61" s="315">
        <v>104597</v>
      </c>
      <c r="AQ61" s="327">
        <v>2.5</v>
      </c>
      <c r="AR61" s="317">
        <v>70.900000000000006</v>
      </c>
    </row>
    <row r="62" spans="1:44" x14ac:dyDescent="0.15">
      <c r="A62" s="247"/>
      <c r="AK62" s="318"/>
      <c r="AL62" s="319" t="s">
        <v>519</v>
      </c>
      <c r="AM62" s="320">
        <v>807545</v>
      </c>
      <c r="AN62" s="321">
        <v>66610</v>
      </c>
      <c r="AO62" s="322">
        <v>108.8</v>
      </c>
      <c r="AP62" s="323">
        <v>51519</v>
      </c>
      <c r="AQ62" s="324">
        <v>2.7</v>
      </c>
      <c r="AR62" s="325">
        <v>106.1</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iVht0GlEI8MEydOngXb1CHto/i5ANlxs3Wt887p1WDBGCAEul74glAcDldRsfQpWNlT8SalIiWKxcuT7WqP8Yg==" saltValue="bkt7vg+37nJgmFduby9VV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476</v>
      </c>
    </row>
    <row r="121" spans="125:125" ht="13.5" hidden="1" customHeight="1" x14ac:dyDescent="0.15">
      <c r="DU121" s="241"/>
    </row>
  </sheetData>
  <sheetProtection algorithmName="SHA-512" hashValue="jZ+95rMBjuczviU+RHLZHVY+vou/5S4+NZfpR3fEXAS59qULaYmfR80Ky1ZFRokqG+YpOiXHWcVZAytpwsZHnw==" saltValue="r8qHQaMEylr/tMCTR411y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476</v>
      </c>
    </row>
  </sheetData>
  <sheetProtection algorithmName="SHA-512" hashValue="DO6tN+H4PMLivN8A8Yxv9bT3G84cqCdy6JRK2+RgHqWTRpeAjhQb55zihK7o/0FXWiE6Vw6Zy0YLv1LScpSk2g==" saltValue="eZTLlFy30weboCOfgQipJ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26" t="s">
        <v>3</v>
      </c>
      <c r="D47" s="1126"/>
      <c r="E47" s="1127"/>
      <c r="F47" s="11">
        <v>18.100000000000001</v>
      </c>
      <c r="G47" s="12">
        <v>18.41</v>
      </c>
      <c r="H47" s="12">
        <v>23.87</v>
      </c>
      <c r="I47" s="12">
        <v>26.02</v>
      </c>
      <c r="J47" s="13">
        <v>26.36</v>
      </c>
    </row>
    <row r="48" spans="2:10" ht="57.75" customHeight="1" x14ac:dyDescent="0.15">
      <c r="B48" s="14"/>
      <c r="C48" s="1128" t="s">
        <v>4</v>
      </c>
      <c r="D48" s="1128"/>
      <c r="E48" s="1129"/>
      <c r="F48" s="15">
        <v>3.58</v>
      </c>
      <c r="G48" s="16">
        <v>9.11</v>
      </c>
      <c r="H48" s="16">
        <v>4.18</v>
      </c>
      <c r="I48" s="16">
        <v>2.4</v>
      </c>
      <c r="J48" s="17">
        <v>2.63</v>
      </c>
    </row>
    <row r="49" spans="2:10" ht="57.75" customHeight="1" thickBot="1" x14ac:dyDescent="0.2">
      <c r="B49" s="18"/>
      <c r="C49" s="1130" t="s">
        <v>5</v>
      </c>
      <c r="D49" s="1130"/>
      <c r="E49" s="1131"/>
      <c r="F49" s="19">
        <v>3.51</v>
      </c>
      <c r="G49" s="20">
        <v>7.45</v>
      </c>
      <c r="H49" s="20" t="s">
        <v>531</v>
      </c>
      <c r="I49" s="20">
        <v>0.31</v>
      </c>
      <c r="J49" s="21">
        <v>2.0699999999999998</v>
      </c>
    </row>
    <row r="50" spans="2:10" x14ac:dyDescent="0.15"/>
  </sheetData>
  <sheetProtection algorithmName="SHA-512" hashValue="PZ7kZXWBO0eeGmLHAoEva906QbrX2QItLc9IkLFi2j3DJr4H48AP0kUhJySr4dwKBlo7aw7+BR3bnxQ2s8DbFA==" saltValue="GpwYXS+OOkFfz9/moFw4K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坪　周平</cp:lastModifiedBy>
  <cp:lastPrinted>2026-03-17T04:42:15Z</cp:lastPrinted>
  <dcterms:created xsi:type="dcterms:W3CDTF">2026-02-23T04:25:56Z</dcterms:created>
  <dcterms:modified xsi:type="dcterms:W3CDTF">2026-03-17T04:42:49Z</dcterms:modified>
  <cp:category/>
</cp:coreProperties>
</file>